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xlsBook" defaultThemeVersion="124226"/>
  <bookViews>
    <workbookView xWindow="-150" yWindow="0" windowWidth="17490" windowHeight="10530" tabRatio="855" firstSheet="2" activeTab="5"/>
  </bookViews>
  <sheets>
    <sheet name="modListProv" sheetId="296" state="veryHidden" r:id="rId1"/>
    <sheet name="Лог обновления" sheetId="210" state="veryHidden" r:id="rId2"/>
    <sheet name="Раздел I. В" sheetId="284" r:id="rId3"/>
    <sheet name="Раздел II. А" sheetId="285" r:id="rId4"/>
    <sheet name="Раздел III" sheetId="287" r:id="rId5"/>
    <sheet name="Раздел IV" sheetId="288" r:id="rId6"/>
    <sheet name="Statistic" sheetId="293" state="veryHidden" r:id="rId7"/>
    <sheet name="TEHSHEET" sheetId="123" state="veryHidden" r:id="rId8"/>
    <sheet name="et_union" sheetId="242" state="veryHidden" r:id="rId9"/>
    <sheet name="AllSheetsInThisWorkbook" sheetId="158" state="veryHidden" r:id="rId10"/>
    <sheet name="mod_00" sheetId="264" state="veryHidden" r:id="rId11"/>
    <sheet name="mod_01" sheetId="280" state="veryHidden" r:id="rId12"/>
    <sheet name="mod_11" sheetId="265" state="veryHidden" r:id="rId13"/>
    <sheet name="mod_12" sheetId="266" state="veryHidden" r:id="rId14"/>
    <sheet name="mod_13" sheetId="269" state="veryHidden" r:id="rId15"/>
    <sheet name="mod_21" sheetId="270" state="veryHidden" r:id="rId16"/>
    <sheet name="mod_22" sheetId="271" state="veryHidden" r:id="rId17"/>
    <sheet name="mod_31" sheetId="272" state="veryHidden" r:id="rId18"/>
    <sheet name="mod_41" sheetId="289" state="veryHidden" r:id="rId19"/>
    <sheet name="modComm" sheetId="292" state="veryHidden" r:id="rId20"/>
    <sheet name="modButton" sheetId="217" state="veryHidden" r:id="rId21"/>
    <sheet name="REESTR_ORG" sheetId="159" state="veryHidden" r:id="rId22"/>
    <sheet name="modfrmCheckUpdates" sheetId="294" state="veryHidden" r:id="rId23"/>
    <sheet name="REESTR_MO" sheetId="161" state="veryHidden" r:id="rId24"/>
    <sheet name="modfrmRegion" sheetId="295" state="veryHidden" r:id="rId25"/>
    <sheet name="modfrmReestr" sheetId="162" state="veryHidden" r:id="rId26"/>
    <sheet name="modReestr" sheetId="164" state="veryHidden" r:id="rId27"/>
    <sheet name="modUpdTemplMain" sheetId="212" state="veryHidden" r:id="rId28"/>
    <sheet name="modDoubleClick" sheetId="244" state="veryHidden" r:id="rId29"/>
    <sheet name="modHyperlink" sheetId="245" state="veryHidden" r:id="rId30"/>
    <sheet name="modfrmDateChoose" sheetId="249" state="veryHidden" r:id="rId31"/>
  </sheets>
  <definedNames>
    <definedName name="activity">#REF!</definedName>
    <definedName name="add_com">#REF!</definedName>
    <definedName name="anscount" hidden="1">1</definedName>
    <definedName name="chkGetUpdatesValue">#REF!</definedName>
    <definedName name="chkNoUpdatesValue">#REF!</definedName>
    <definedName name="code">#REF!</definedName>
    <definedName name="DaNet">TEHSHEET!$G$2:$G$3</definedName>
    <definedName name="date_expired">#REF!</definedName>
    <definedName name="doc_link">#REF!</definedName>
    <definedName name="et_com">et_union!$3:$3</definedName>
    <definedName name="FirstLine">#REF!</definedName>
    <definedName name="god">#REF!</definedName>
    <definedName name="inn">#REF!</definedName>
    <definedName name="Instr_1">#REF!</definedName>
    <definedName name="Instr_2">#REF!</definedName>
    <definedName name="Instr_3">#REF!</definedName>
    <definedName name="Instr_4">#REF!</definedName>
    <definedName name="Instr_5">#REF!</definedName>
    <definedName name="Instr_6">#REF!</definedName>
    <definedName name="Instr_7">#REF!</definedName>
    <definedName name="Instr_8">#REF!</definedName>
    <definedName name="kpp">#REF!</definedName>
    <definedName name="LastUpdateDate_MO">#REF!</definedName>
    <definedName name="LastUpdateDate_ReestrOrg">#REF!</definedName>
    <definedName name="LIST_MR_MO_OKTMO">REESTR_MO!$A$1:$C$403</definedName>
    <definedName name="mo">#REF!</definedName>
    <definedName name="MO_LIST_10">REESTR_MO!$B$99:$B$102</definedName>
    <definedName name="MO_LIST_11">REESTR_MO!$B$103</definedName>
    <definedName name="MO_LIST_12">REESTR_MO!$B$104:$B$117</definedName>
    <definedName name="MO_LIST_13">REESTR_MO!$B$118:$B$125</definedName>
    <definedName name="MO_LIST_14">REESTR_MO!$B$126:$B$138</definedName>
    <definedName name="MO_LIST_15">REESTR_MO!$B$139:$B$153</definedName>
    <definedName name="MO_LIST_16">REESTR_MO!$B$154</definedName>
    <definedName name="MO_LIST_17">REESTR_MO!$B$155</definedName>
    <definedName name="MO_LIST_18">REESTR_MO!$B$156</definedName>
    <definedName name="MO_LIST_19">REESTR_MO!$B$157:$B$166</definedName>
    <definedName name="MO_LIST_2">REESTR_MO!$B$2:$B$9</definedName>
    <definedName name="MO_LIST_20">REESTR_MO!$B$167:$B$178</definedName>
    <definedName name="MO_LIST_21">REESTR_MO!$B$179:$B$195</definedName>
    <definedName name="MO_LIST_22">REESTR_MO!$B$196:$B$208</definedName>
    <definedName name="MO_LIST_23">REESTR_MO!$B$209:$B$211</definedName>
    <definedName name="MO_LIST_24">REESTR_MO!$B$212:$B$222</definedName>
    <definedName name="MO_LIST_25">REESTR_MO!$B$223:$B$230</definedName>
    <definedName name="MO_LIST_26">REESTR_MO!$B$231:$B$236</definedName>
    <definedName name="MO_LIST_27">REESTR_MO!$B$237:$B$248</definedName>
    <definedName name="MO_LIST_28">REESTR_MO!$B$249:$B$260</definedName>
    <definedName name="MO_LIST_29">REESTR_MO!$B$261:$B$273</definedName>
    <definedName name="MO_LIST_3">REESTR_MO!$B$10:$B$17</definedName>
    <definedName name="MO_LIST_30">REESTR_MO!$B$274:$B$280</definedName>
    <definedName name="MO_LIST_31">REESTR_MO!$B$281:$B$289</definedName>
    <definedName name="MO_LIST_32">REESTR_MO!$B$290:$B$299</definedName>
    <definedName name="MO_LIST_33">REESTR_MO!$B$300:$B$308</definedName>
    <definedName name="MO_LIST_34">REESTR_MO!$B$309:$B$316</definedName>
    <definedName name="MO_LIST_35">REESTR_MO!$B$317:$B$324</definedName>
    <definedName name="MO_LIST_36">REESTR_MO!$B$325:$B$333</definedName>
    <definedName name="MO_LIST_37">REESTR_MO!$B$334:$B$346</definedName>
    <definedName name="MO_LIST_38">REESTR_MO!$B$347:$B$356</definedName>
    <definedName name="MO_LIST_39">REESTR_MO!$B$357:$B$364</definedName>
    <definedName name="MO_LIST_4">REESTR_MO!$B$18:$B$32</definedName>
    <definedName name="MO_LIST_40">REESTR_MO!$B$365:$B$372</definedName>
    <definedName name="MO_LIST_41">REESTR_MO!$B$373:$B$388</definedName>
    <definedName name="MO_LIST_42">REESTR_MO!$B$389:$B$397</definedName>
    <definedName name="MO_LIST_43">REESTR_MO!$B$398:$B$403</definedName>
    <definedName name="MO_LIST_5">REESTR_MO!$B$33:$B$46</definedName>
    <definedName name="MO_LIST_6">REESTR_MO!$B$47:$B$60</definedName>
    <definedName name="MO_LIST_7">REESTR_MO!$B$61:$B$77</definedName>
    <definedName name="MO_LIST_8">REESTR_MO!$B$78:$B$82</definedName>
    <definedName name="MO_LIST_9">REESTR_MO!$B$83:$B$98</definedName>
    <definedName name="MONTH">TEHSHEET!$E$2:$E$14</definedName>
    <definedName name="mr">#REF!</definedName>
    <definedName name="MR_LIST">REESTR_MO!$D$2:$D$43</definedName>
    <definedName name="nds">#REF!</definedName>
    <definedName name="oktmo">#REF!</definedName>
    <definedName name="org">#REF!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#REF!</definedName>
    <definedName name="PROT_22">P3_PROT_22,P4_PROT_22,P5_PROT_22</definedName>
    <definedName name="REESTR_ORG_RANGE">REESTR_ORG!$A$2:$L$129</definedName>
    <definedName name="REGION">TEHSHEET!$B$1:$B$86</definedName>
    <definedName name="region_name">#REF!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posob_Priobr_Range">TEHSHEET!$H$2:$H$4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it_buy_ee">#REF!</definedName>
    <definedName name="tit_gp">#REF!</definedName>
    <definedName name="tit_month">#REF!</definedName>
    <definedName name="UpdStatus">#REF!</definedName>
    <definedName name="version">#REF!</definedName>
    <definedName name="YEAR">TEHSHEET!$F$2:$F$4</definedName>
    <definedName name="й">P1_SCOPE_16_PRT,P2_SCOPE_16_PRT</definedName>
  </definedNames>
  <calcPr calcId="145621"/>
</workbook>
</file>

<file path=xl/calcChain.xml><?xml version="1.0" encoding="utf-8"?>
<calcChain xmlns="http://schemas.openxmlformats.org/spreadsheetml/2006/main">
  <c r="J26" i="288" l="1"/>
  <c r="J25" i="288"/>
  <c r="J24" i="288"/>
  <c r="J23" i="288"/>
  <c r="J22" i="288"/>
  <c r="J20" i="288"/>
  <c r="J19" i="288"/>
  <c r="J15" i="288"/>
  <c r="J14" i="288"/>
  <c r="J25" i="287"/>
  <c r="J24" i="287"/>
  <c r="J23" i="287"/>
  <c r="J22" i="287"/>
  <c r="J20" i="287"/>
  <c r="J19" i="287"/>
  <c r="J14" i="287"/>
  <c r="DG49" i="285"/>
  <c r="DG48" i="285"/>
  <c r="DG47" i="285"/>
  <c r="DG46" i="285"/>
  <c r="DG45" i="285"/>
  <c r="DG44" i="285"/>
  <c r="DG43" i="285"/>
  <c r="DG42" i="285"/>
  <c r="DG41" i="285"/>
  <c r="DM41" i="285"/>
  <c r="DL41" i="285"/>
  <c r="DK41" i="285"/>
  <c r="DJ41" i="285"/>
  <c r="DI41" i="285"/>
  <c r="DH41" i="285"/>
  <c r="DG40" i="285"/>
  <c r="DG39" i="285"/>
  <c r="DG38" i="285"/>
  <c r="DG37" i="285"/>
  <c r="DG36" i="285"/>
  <c r="DG35" i="285"/>
  <c r="DG34" i="285"/>
  <c r="DM33" i="285"/>
  <c r="DL33" i="285"/>
  <c r="DK33" i="285"/>
  <c r="DJ33" i="285"/>
  <c r="DI33" i="285"/>
  <c r="DH33" i="285"/>
  <c r="DG32" i="285"/>
  <c r="DG31" i="285"/>
  <c r="DG30" i="285"/>
  <c r="DG29" i="285"/>
  <c r="DG25" i="285"/>
  <c r="DG28" i="285"/>
  <c r="DG27" i="285"/>
  <c r="DG26" i="285"/>
  <c r="DM25" i="285"/>
  <c r="DL25" i="285"/>
  <c r="DK25" i="285"/>
  <c r="DJ25" i="285"/>
  <c r="DI25" i="285"/>
  <c r="DH25" i="285"/>
  <c r="DG24" i="285"/>
  <c r="DG23" i="285"/>
  <c r="DG22" i="285"/>
  <c r="DG50" i="285" s="1"/>
  <c r="DG21" i="285"/>
  <c r="DG20" i="285"/>
  <c r="DG19" i="285"/>
  <c r="DG17" i="285"/>
  <c r="DG18" i="285"/>
  <c r="DM17" i="285"/>
  <c r="DL17" i="285"/>
  <c r="DK17" i="285"/>
  <c r="DJ17" i="285"/>
  <c r="DI17" i="285"/>
  <c r="DH17" i="285"/>
  <c r="CZ49" i="285"/>
  <c r="CZ48" i="285"/>
  <c r="CZ47" i="285"/>
  <c r="CZ46" i="285"/>
  <c r="CZ45" i="285"/>
  <c r="CZ44" i="285"/>
  <c r="CZ43" i="285"/>
  <c r="CZ42" i="285"/>
  <c r="CZ41" i="285" s="1"/>
  <c r="DF41" i="285"/>
  <c r="DE41" i="285"/>
  <c r="DD41" i="285"/>
  <c r="DC41" i="285"/>
  <c r="DB41" i="285"/>
  <c r="DA41" i="285"/>
  <c r="CZ40" i="285"/>
  <c r="CZ39" i="285"/>
  <c r="CZ38" i="285"/>
  <c r="CZ37" i="285"/>
  <c r="CZ36" i="285"/>
  <c r="CZ33" i="285" s="1"/>
  <c r="CZ35" i="285"/>
  <c r="CZ34" i="285"/>
  <c r="DF33" i="285"/>
  <c r="DE33" i="285"/>
  <c r="DD33" i="285"/>
  <c r="DC33" i="285"/>
  <c r="DB33" i="285"/>
  <c r="DA33" i="285"/>
  <c r="CZ32" i="285"/>
  <c r="CZ31" i="285"/>
  <c r="CZ30" i="285"/>
  <c r="CZ29" i="285"/>
  <c r="CZ28" i="285"/>
  <c r="CZ27" i="285"/>
  <c r="CZ26" i="285"/>
  <c r="CZ25" i="285" s="1"/>
  <c r="DF25" i="285"/>
  <c r="DE25" i="285"/>
  <c r="DD25" i="285"/>
  <c r="DC25" i="285"/>
  <c r="DB25" i="285"/>
  <c r="DA25" i="285"/>
  <c r="CZ24" i="285"/>
  <c r="CZ23" i="285"/>
  <c r="CZ22" i="285"/>
  <c r="CZ21" i="285"/>
  <c r="CZ20" i="285"/>
  <c r="CZ17" i="285" s="1"/>
  <c r="CZ19" i="285"/>
  <c r="CZ18" i="285"/>
  <c r="DF17" i="285"/>
  <c r="DE17" i="285"/>
  <c r="DD17" i="285"/>
  <c r="DC17" i="285"/>
  <c r="DB17" i="285"/>
  <c r="DA17" i="285"/>
  <c r="CS49" i="285"/>
  <c r="CS48" i="285"/>
  <c r="CS47" i="285"/>
  <c r="CS46" i="285"/>
  <c r="CS45" i="285"/>
  <c r="CS41" i="285"/>
  <c r="CS44" i="285"/>
  <c r="CS43" i="285"/>
  <c r="CS42" i="285"/>
  <c r="CY41" i="285"/>
  <c r="CX41" i="285"/>
  <c r="CW41" i="285"/>
  <c r="CV41" i="285"/>
  <c r="CU41" i="285"/>
  <c r="CT41" i="285"/>
  <c r="CS40" i="285"/>
  <c r="CS39" i="285"/>
  <c r="CS38" i="285"/>
  <c r="CS37" i="285"/>
  <c r="CS36" i="285"/>
  <c r="CS35" i="285"/>
  <c r="CS33" i="285"/>
  <c r="CS34" i="285"/>
  <c r="CY33" i="285"/>
  <c r="CX33" i="285"/>
  <c r="CW33" i="285"/>
  <c r="CV33" i="285"/>
  <c r="CU33" i="285"/>
  <c r="CT33" i="285"/>
  <c r="CS32" i="285"/>
  <c r="CS31" i="285"/>
  <c r="CS30" i="285"/>
  <c r="CS29" i="285"/>
  <c r="CS25" i="285"/>
  <c r="CS28" i="285"/>
  <c r="CS27" i="285"/>
  <c r="CS26" i="285"/>
  <c r="CY25" i="285"/>
  <c r="CX25" i="285"/>
  <c r="CW25" i="285"/>
  <c r="CV25" i="285"/>
  <c r="CU25" i="285"/>
  <c r="CT25" i="285"/>
  <c r="CS24" i="285"/>
  <c r="CS23" i="285"/>
  <c r="CS22" i="285"/>
  <c r="CS21" i="285"/>
  <c r="CS20" i="285"/>
  <c r="CS19" i="285"/>
  <c r="CS17" i="285"/>
  <c r="CS18" i="285"/>
  <c r="CY17" i="285"/>
  <c r="CX17" i="285"/>
  <c r="CW17" i="285"/>
  <c r="CV17" i="285"/>
  <c r="CU17" i="285"/>
  <c r="CT17" i="285"/>
  <c r="CL49" i="285"/>
  <c r="CL48" i="285"/>
  <c r="CL47" i="285"/>
  <c r="CL46" i="285"/>
  <c r="CL45" i="285"/>
  <c r="CL44" i="285"/>
  <c r="CL43" i="285"/>
  <c r="CL42" i="285"/>
  <c r="CL41" i="285"/>
  <c r="CR41" i="285"/>
  <c r="CQ41" i="285"/>
  <c r="CP41" i="285"/>
  <c r="CO41" i="285"/>
  <c r="CN41" i="285"/>
  <c r="CM41" i="285"/>
  <c r="CL40" i="285"/>
  <c r="CL39" i="285"/>
  <c r="CL38" i="285"/>
  <c r="CL37" i="285"/>
  <c r="CL36" i="285"/>
  <c r="CL35" i="285"/>
  <c r="CL33" i="285" s="1"/>
  <c r="CL34" i="285"/>
  <c r="CR33" i="285"/>
  <c r="CQ33" i="285"/>
  <c r="CP33" i="285"/>
  <c r="CO33" i="285"/>
  <c r="CN33" i="285"/>
  <c r="CM33" i="285"/>
  <c r="CL32" i="285"/>
  <c r="CL31" i="285"/>
  <c r="CL30" i="285"/>
  <c r="CL29" i="285"/>
  <c r="CL28" i="285"/>
  <c r="CL27" i="285"/>
  <c r="CL26" i="285"/>
  <c r="CL25" i="285"/>
  <c r="CR25" i="285"/>
  <c r="CQ25" i="285"/>
  <c r="CP25" i="285"/>
  <c r="CO25" i="285"/>
  <c r="CN25" i="285"/>
  <c r="CM25" i="285"/>
  <c r="CL24" i="285"/>
  <c r="CL23" i="285"/>
  <c r="CL22" i="285"/>
  <c r="CL21" i="285"/>
  <c r="CL20" i="285"/>
  <c r="CL17" i="285" s="1"/>
  <c r="CL19" i="285"/>
  <c r="CL18" i="285"/>
  <c r="CR17" i="285"/>
  <c r="CQ17" i="285"/>
  <c r="CP17" i="285"/>
  <c r="CO17" i="285"/>
  <c r="CN17" i="285"/>
  <c r="CM17" i="285"/>
  <c r="CE49" i="285"/>
  <c r="CE48" i="285"/>
  <c r="CE47" i="285"/>
  <c r="CE46" i="285"/>
  <c r="CE45" i="285"/>
  <c r="CE44" i="285"/>
  <c r="CE41" i="285"/>
  <c r="CE43" i="285"/>
  <c r="CE42" i="285"/>
  <c r="CK41" i="285"/>
  <c r="CJ41" i="285"/>
  <c r="CI41" i="285"/>
  <c r="CH41" i="285"/>
  <c r="CG41" i="285"/>
  <c r="CF41" i="285"/>
  <c r="CE40" i="285"/>
  <c r="CE39" i="285"/>
  <c r="CE38" i="285"/>
  <c r="CE37" i="285"/>
  <c r="CE36" i="285"/>
  <c r="CE35" i="285"/>
  <c r="CE34" i="285"/>
  <c r="CK33" i="285"/>
  <c r="CJ33" i="285"/>
  <c r="CI33" i="285"/>
  <c r="CH33" i="285"/>
  <c r="CG33" i="285"/>
  <c r="CF33" i="285"/>
  <c r="CE32" i="285"/>
  <c r="CE31" i="285"/>
  <c r="CE30" i="285"/>
  <c r="CE29" i="285"/>
  <c r="CE28" i="285"/>
  <c r="CE25" i="285"/>
  <c r="CE27" i="285"/>
  <c r="CE26" i="285"/>
  <c r="CK25" i="285"/>
  <c r="CJ25" i="285"/>
  <c r="CI25" i="285"/>
  <c r="CH25" i="285"/>
  <c r="CG25" i="285"/>
  <c r="CF25" i="285"/>
  <c r="CE24" i="285"/>
  <c r="CE23" i="285"/>
  <c r="CE22" i="285"/>
  <c r="CE21" i="285"/>
  <c r="CE20" i="285"/>
  <c r="CE19" i="285"/>
  <c r="CE18" i="285"/>
  <c r="CK17" i="285"/>
  <c r="CJ17" i="285"/>
  <c r="CI17" i="285"/>
  <c r="CH17" i="285"/>
  <c r="CG17" i="285"/>
  <c r="CF17" i="285"/>
  <c r="BX49" i="285"/>
  <c r="BX48" i="285"/>
  <c r="BX47" i="285"/>
  <c r="BX46" i="285"/>
  <c r="BX45" i="285"/>
  <c r="BX44" i="285"/>
  <c r="BX41" i="285" s="1"/>
  <c r="BX43" i="285"/>
  <c r="BX42" i="285"/>
  <c r="CD41" i="285"/>
  <c r="CC41" i="285"/>
  <c r="CB41" i="285"/>
  <c r="CA41" i="285"/>
  <c r="BZ41" i="285"/>
  <c r="BY41" i="285"/>
  <c r="BX40" i="285"/>
  <c r="BX39" i="285"/>
  <c r="BX38" i="285"/>
  <c r="BX33" i="285" s="1"/>
  <c r="BX37" i="285"/>
  <c r="BX36" i="285"/>
  <c r="BX35" i="285"/>
  <c r="BX34" i="285"/>
  <c r="CD33" i="285"/>
  <c r="CC33" i="285"/>
  <c r="CB33" i="285"/>
  <c r="CA33" i="285"/>
  <c r="BZ33" i="285"/>
  <c r="BY33" i="285"/>
  <c r="BX32" i="285"/>
  <c r="BX31" i="285"/>
  <c r="BX30" i="285"/>
  <c r="BX29" i="285"/>
  <c r="BX28" i="285"/>
  <c r="BX25" i="285" s="1"/>
  <c r="BX27" i="285"/>
  <c r="BX26" i="285"/>
  <c r="CD25" i="285"/>
  <c r="CC25" i="285"/>
  <c r="CB25" i="285"/>
  <c r="CA25" i="285"/>
  <c r="BZ25" i="285"/>
  <c r="BY25" i="285"/>
  <c r="BX24" i="285"/>
  <c r="BX23" i="285"/>
  <c r="BX22" i="285"/>
  <c r="BX21" i="285"/>
  <c r="BX20" i="285"/>
  <c r="BX19" i="285"/>
  <c r="BX17" i="285"/>
  <c r="BX18" i="285"/>
  <c r="CD17" i="285"/>
  <c r="CC17" i="285"/>
  <c r="CB17" i="285"/>
  <c r="CA17" i="285"/>
  <c r="BZ17" i="285"/>
  <c r="BY17" i="285"/>
  <c r="BQ49" i="285"/>
  <c r="BQ48" i="285"/>
  <c r="BQ47" i="285"/>
  <c r="BQ46" i="285"/>
  <c r="BQ45" i="285"/>
  <c r="BQ44" i="285"/>
  <c r="BQ43" i="285"/>
  <c r="BQ42" i="285"/>
  <c r="BW41" i="285"/>
  <c r="BV41" i="285"/>
  <c r="BU41" i="285"/>
  <c r="BT41" i="285"/>
  <c r="BS41" i="285"/>
  <c r="BR41" i="285"/>
  <c r="BQ40" i="285"/>
  <c r="BQ39" i="285"/>
  <c r="BQ38" i="285"/>
  <c r="BQ37" i="285"/>
  <c r="BQ36" i="285"/>
  <c r="BQ35" i="285"/>
  <c r="BQ34" i="285"/>
  <c r="BW33" i="285"/>
  <c r="BV33" i="285"/>
  <c r="BU33" i="285"/>
  <c r="BT33" i="285"/>
  <c r="BS33" i="285"/>
  <c r="BR33" i="285"/>
  <c r="BQ32" i="285"/>
  <c r="BQ31" i="285"/>
  <c r="BQ30" i="285"/>
  <c r="BQ29" i="285"/>
  <c r="BQ25" i="285"/>
  <c r="BQ28" i="285"/>
  <c r="BQ27" i="285"/>
  <c r="BQ26" i="285"/>
  <c r="BW25" i="285"/>
  <c r="BV25" i="285"/>
  <c r="BU25" i="285"/>
  <c r="BT25" i="285"/>
  <c r="BS25" i="285"/>
  <c r="BR25" i="285"/>
  <c r="BQ24" i="285"/>
  <c r="BQ23" i="285"/>
  <c r="BQ22" i="285"/>
  <c r="BQ21" i="285"/>
  <c r="BQ20" i="285"/>
  <c r="BQ19" i="285"/>
  <c r="BQ18" i="285"/>
  <c r="BW17" i="285"/>
  <c r="BV17" i="285"/>
  <c r="BU17" i="285"/>
  <c r="BT17" i="285"/>
  <c r="BS17" i="285"/>
  <c r="BR17" i="285"/>
  <c r="BJ49" i="285"/>
  <c r="BJ48" i="285"/>
  <c r="BJ47" i="285"/>
  <c r="BJ46" i="285"/>
  <c r="BJ45" i="285"/>
  <c r="BJ44" i="285"/>
  <c r="BJ43" i="285"/>
  <c r="BJ42" i="285"/>
  <c r="BJ41" i="285"/>
  <c r="BP41" i="285"/>
  <c r="BO41" i="285"/>
  <c r="BN41" i="285"/>
  <c r="BM41" i="285"/>
  <c r="BL41" i="285"/>
  <c r="BK41" i="285"/>
  <c r="BJ40" i="285"/>
  <c r="BJ39" i="285"/>
  <c r="BJ38" i="285"/>
  <c r="BJ37" i="285"/>
  <c r="BJ36" i="285"/>
  <c r="BJ35" i="285"/>
  <c r="BJ33" i="285" s="1"/>
  <c r="BJ34" i="285"/>
  <c r="BP33" i="285"/>
  <c r="BO33" i="285"/>
  <c r="BN33" i="285"/>
  <c r="BM33" i="285"/>
  <c r="BL33" i="285"/>
  <c r="BK33" i="285"/>
  <c r="BJ32" i="285"/>
  <c r="BJ31" i="285"/>
  <c r="BJ30" i="285"/>
  <c r="BJ29" i="285"/>
  <c r="BJ28" i="285"/>
  <c r="BJ27" i="285"/>
  <c r="BJ26" i="285"/>
  <c r="BP25" i="285"/>
  <c r="BO25" i="285"/>
  <c r="BN25" i="285"/>
  <c r="BM25" i="285"/>
  <c r="BL25" i="285"/>
  <c r="BK25" i="285"/>
  <c r="BJ24" i="285"/>
  <c r="BJ23" i="285"/>
  <c r="BJ22" i="285"/>
  <c r="BJ21" i="285"/>
  <c r="BJ20" i="285"/>
  <c r="BJ19" i="285"/>
  <c r="BJ17" i="285" s="1"/>
  <c r="BJ18" i="285"/>
  <c r="BP17" i="285"/>
  <c r="BO17" i="285"/>
  <c r="BN17" i="285"/>
  <c r="BM17" i="285"/>
  <c r="BL17" i="285"/>
  <c r="BK17" i="285"/>
  <c r="BC49" i="285"/>
  <c r="BC48" i="285"/>
  <c r="BC47" i="285"/>
  <c r="BC46" i="285"/>
  <c r="BC45" i="285"/>
  <c r="BC44" i="285"/>
  <c r="BC43" i="285"/>
  <c r="BC42" i="285"/>
  <c r="BI41" i="285"/>
  <c r="BH41" i="285"/>
  <c r="BG41" i="285"/>
  <c r="BF41" i="285"/>
  <c r="BE41" i="285"/>
  <c r="BD41" i="285"/>
  <c r="BC40" i="285"/>
  <c r="BC39" i="285"/>
  <c r="BC38" i="285"/>
  <c r="BC37" i="285"/>
  <c r="BC36" i="285"/>
  <c r="BC35" i="285"/>
  <c r="BC33" i="285" s="1"/>
  <c r="BC34" i="285"/>
  <c r="BI33" i="285"/>
  <c r="BH33" i="285"/>
  <c r="BG33" i="285"/>
  <c r="BF33" i="285"/>
  <c r="BE33" i="285"/>
  <c r="BD33" i="285"/>
  <c r="BC32" i="285"/>
  <c r="BC31" i="285"/>
  <c r="BC30" i="285"/>
  <c r="BC29" i="285"/>
  <c r="BC28" i="285"/>
  <c r="BC27" i="285"/>
  <c r="BC26" i="285"/>
  <c r="BI25" i="285"/>
  <c r="BH25" i="285"/>
  <c r="BG25" i="285"/>
  <c r="BF25" i="285"/>
  <c r="BE25" i="285"/>
  <c r="BD25" i="285"/>
  <c r="BC24" i="285"/>
  <c r="BC23" i="285"/>
  <c r="BC22" i="285"/>
  <c r="BC21" i="285"/>
  <c r="BC20" i="285"/>
  <c r="BC19" i="285"/>
  <c r="BC17" i="285"/>
  <c r="BC18" i="285"/>
  <c r="BI17" i="285"/>
  <c r="BH17" i="285"/>
  <c r="BG17" i="285"/>
  <c r="BF17" i="285"/>
  <c r="BE17" i="285"/>
  <c r="BD17" i="285"/>
  <c r="AV49" i="285"/>
  <c r="AV48" i="285"/>
  <c r="AV47" i="285"/>
  <c r="AV46" i="285"/>
  <c r="AV45" i="285"/>
  <c r="AV44" i="285"/>
  <c r="AV43" i="285"/>
  <c r="AV42" i="285"/>
  <c r="AV41" i="285" s="1"/>
  <c r="BB41" i="285"/>
  <c r="BA41" i="285"/>
  <c r="AZ41" i="285"/>
  <c r="AY41" i="285"/>
  <c r="AX41" i="285"/>
  <c r="AW41" i="285"/>
  <c r="AV40" i="285"/>
  <c r="AV39" i="285"/>
  <c r="AV38" i="285"/>
  <c r="AV37" i="285"/>
  <c r="AV36" i="285"/>
  <c r="AV35" i="285"/>
  <c r="AV34" i="285"/>
  <c r="BB33" i="285"/>
  <c r="BA33" i="285"/>
  <c r="AZ33" i="285"/>
  <c r="AY33" i="285"/>
  <c r="AX33" i="285"/>
  <c r="AW33" i="285"/>
  <c r="AV32" i="285"/>
  <c r="AV31" i="285"/>
  <c r="AV30" i="285"/>
  <c r="AV29" i="285"/>
  <c r="AV28" i="285"/>
  <c r="AV27" i="285"/>
  <c r="AV26" i="285"/>
  <c r="BB25" i="285"/>
  <c r="BA25" i="285"/>
  <c r="AZ25" i="285"/>
  <c r="AY25" i="285"/>
  <c r="AX25" i="285"/>
  <c r="AW25" i="285"/>
  <c r="AV24" i="285"/>
  <c r="AV23" i="285"/>
  <c r="AV22" i="285"/>
  <c r="AV21" i="285"/>
  <c r="AV20" i="285"/>
  <c r="AV19" i="285"/>
  <c r="AV18" i="285"/>
  <c r="BB17" i="285"/>
  <c r="BA17" i="285"/>
  <c r="AZ17" i="285"/>
  <c r="AY17" i="285"/>
  <c r="AX17" i="285"/>
  <c r="AW17" i="285"/>
  <c r="AO49" i="285"/>
  <c r="AO48" i="285"/>
  <c r="AO47" i="285"/>
  <c r="AO46" i="285"/>
  <c r="AO45" i="285"/>
  <c r="AO44" i="285"/>
  <c r="AO43" i="285"/>
  <c r="AO41" i="285" s="1"/>
  <c r="AO42" i="285"/>
  <c r="AU41" i="285"/>
  <c r="AT41" i="285"/>
  <c r="AS41" i="285"/>
  <c r="AR41" i="285"/>
  <c r="AQ41" i="285"/>
  <c r="AP41" i="285"/>
  <c r="AO40" i="285"/>
  <c r="AO39" i="285"/>
  <c r="AO38" i="285"/>
  <c r="AO37" i="285"/>
  <c r="AO36" i="285"/>
  <c r="AO35" i="285"/>
  <c r="AO34" i="285"/>
  <c r="AU33" i="285"/>
  <c r="AT33" i="285"/>
  <c r="AS33" i="285"/>
  <c r="AR33" i="285"/>
  <c r="AQ33" i="285"/>
  <c r="AP33" i="285"/>
  <c r="AO32" i="285"/>
  <c r="AO31" i="285"/>
  <c r="AO30" i="285"/>
  <c r="AO29" i="285"/>
  <c r="AO28" i="285"/>
  <c r="AO27" i="285"/>
  <c r="AO26" i="285"/>
  <c r="AU25" i="285"/>
  <c r="AT25" i="285"/>
  <c r="AS25" i="285"/>
  <c r="AR25" i="285"/>
  <c r="AQ25" i="285"/>
  <c r="AP25" i="285"/>
  <c r="AO24" i="285"/>
  <c r="AO23" i="285"/>
  <c r="AO22" i="285"/>
  <c r="AO21" i="285"/>
  <c r="AO20" i="285"/>
  <c r="AO19" i="285"/>
  <c r="AO18" i="285"/>
  <c r="AU17" i="285"/>
  <c r="AT17" i="285"/>
  <c r="AS17" i="285"/>
  <c r="AR17" i="285"/>
  <c r="AQ17" i="285"/>
  <c r="AP17" i="285"/>
  <c r="AH49" i="285"/>
  <c r="AH48" i="285"/>
  <c r="AH47" i="285"/>
  <c r="AH46" i="285"/>
  <c r="AH45" i="285"/>
  <c r="AH44" i="285"/>
  <c r="AH41" i="285"/>
  <c r="AH43" i="285"/>
  <c r="AH42" i="285"/>
  <c r="AN41" i="285"/>
  <c r="AM41" i="285"/>
  <c r="AL41" i="285"/>
  <c r="AK41" i="285"/>
  <c r="AJ41" i="285"/>
  <c r="AI41" i="285"/>
  <c r="AH40" i="285"/>
  <c r="AH39" i="285"/>
  <c r="AH38" i="285"/>
  <c r="AH37" i="285"/>
  <c r="AH36" i="285"/>
  <c r="AH35" i="285"/>
  <c r="AH34" i="285"/>
  <c r="AH33" i="285"/>
  <c r="AN33" i="285"/>
  <c r="AM33" i="285"/>
  <c r="AL33" i="285"/>
  <c r="AK33" i="285"/>
  <c r="AJ33" i="285"/>
  <c r="AI33" i="285"/>
  <c r="AH32" i="285"/>
  <c r="AH31" i="285"/>
  <c r="AH30" i="285"/>
  <c r="AH29" i="285"/>
  <c r="AH28" i="285"/>
  <c r="AH25" i="285"/>
  <c r="AH27" i="285"/>
  <c r="AH26" i="285"/>
  <c r="AN25" i="285"/>
  <c r="AM25" i="285"/>
  <c r="AL25" i="285"/>
  <c r="AK25" i="285"/>
  <c r="AJ25" i="285"/>
  <c r="AI25" i="285"/>
  <c r="AH24" i="285"/>
  <c r="AH23" i="285"/>
  <c r="AH22" i="285"/>
  <c r="AH21" i="285"/>
  <c r="AH20" i="285"/>
  <c r="AH19" i="285"/>
  <c r="AH18" i="285"/>
  <c r="AH50" i="285" s="1"/>
  <c r="AN17" i="285"/>
  <c r="AM17" i="285"/>
  <c r="AL17" i="285"/>
  <c r="AK17" i="285"/>
  <c r="AJ17" i="285"/>
  <c r="AI17" i="285"/>
  <c r="AA49" i="285"/>
  <c r="AA48" i="285"/>
  <c r="AA47" i="285"/>
  <c r="AA46" i="285"/>
  <c r="AA45" i="285"/>
  <c r="AA44" i="285"/>
  <c r="AA43" i="285"/>
  <c r="AA42" i="285"/>
  <c r="AG41" i="285"/>
  <c r="AF41" i="285"/>
  <c r="AE41" i="285"/>
  <c r="AD41" i="285"/>
  <c r="AC41" i="285"/>
  <c r="AB41" i="285"/>
  <c r="AA40" i="285"/>
  <c r="AA39" i="285"/>
  <c r="AA38" i="285"/>
  <c r="AA37" i="285"/>
  <c r="AA36" i="285"/>
  <c r="AA35" i="285"/>
  <c r="AA34" i="285"/>
  <c r="AA33" i="285" s="1"/>
  <c r="AG33" i="285"/>
  <c r="AF33" i="285"/>
  <c r="AE33" i="285"/>
  <c r="AD33" i="285"/>
  <c r="AC33" i="285"/>
  <c r="AB33" i="285"/>
  <c r="AA32" i="285"/>
  <c r="AA31" i="285"/>
  <c r="AA30" i="285"/>
  <c r="AA29" i="285"/>
  <c r="AA28" i="285"/>
  <c r="AA50" i="285" s="1"/>
  <c r="AA27" i="285"/>
  <c r="AA26" i="285"/>
  <c r="AA25" i="285" s="1"/>
  <c r="AG25" i="285"/>
  <c r="AF25" i="285"/>
  <c r="AE25" i="285"/>
  <c r="AD25" i="285"/>
  <c r="AC25" i="285"/>
  <c r="AB25" i="285"/>
  <c r="AA24" i="285"/>
  <c r="AA23" i="285"/>
  <c r="AA22" i="285"/>
  <c r="AA21" i="285"/>
  <c r="AA20" i="285"/>
  <c r="AA19" i="285"/>
  <c r="AA18" i="285"/>
  <c r="AG17" i="285"/>
  <c r="AF17" i="285"/>
  <c r="AE17" i="285"/>
  <c r="AD17" i="285"/>
  <c r="AC17" i="285"/>
  <c r="AB17" i="285"/>
  <c r="T49" i="285"/>
  <c r="T48" i="285"/>
  <c r="T47" i="285"/>
  <c r="T46" i="285"/>
  <c r="T45" i="285"/>
  <c r="T41" i="285" s="1"/>
  <c r="T44" i="285"/>
  <c r="T43" i="285"/>
  <c r="T42" i="285"/>
  <c r="Z41" i="285"/>
  <c r="Y41" i="285"/>
  <c r="X41" i="285"/>
  <c r="W41" i="285"/>
  <c r="V41" i="285"/>
  <c r="U41" i="285"/>
  <c r="T40" i="285"/>
  <c r="T39" i="285"/>
  <c r="T38" i="285"/>
  <c r="T37" i="285"/>
  <c r="T36" i="285"/>
  <c r="T35" i="285"/>
  <c r="T33" i="285" s="1"/>
  <c r="T34" i="285"/>
  <c r="Z33" i="285"/>
  <c r="Y33" i="285"/>
  <c r="X33" i="285"/>
  <c r="W33" i="285"/>
  <c r="V33" i="285"/>
  <c r="U33" i="285"/>
  <c r="T32" i="285"/>
  <c r="T31" i="285"/>
  <c r="T30" i="285"/>
  <c r="T29" i="285"/>
  <c r="T25" i="285" s="1"/>
  <c r="T28" i="285"/>
  <c r="T27" i="285"/>
  <c r="T26" i="285"/>
  <c r="Z25" i="285"/>
  <c r="Y25" i="285"/>
  <c r="X25" i="285"/>
  <c r="W25" i="285"/>
  <c r="V25" i="285"/>
  <c r="U25" i="285"/>
  <c r="T24" i="285"/>
  <c r="T23" i="285"/>
  <c r="T22" i="285"/>
  <c r="T21" i="285"/>
  <c r="T20" i="285"/>
  <c r="T19" i="285"/>
  <c r="T18" i="285"/>
  <c r="Z17" i="285"/>
  <c r="Y17" i="285"/>
  <c r="X17" i="285"/>
  <c r="W17" i="285"/>
  <c r="V17" i="285"/>
  <c r="U17" i="285"/>
  <c r="M49" i="285"/>
  <c r="M48" i="285"/>
  <c r="M47" i="285"/>
  <c r="M41" i="285" s="1"/>
  <c r="M46" i="285"/>
  <c r="M45" i="285"/>
  <c r="M44" i="285"/>
  <c r="M43" i="285"/>
  <c r="M42" i="285"/>
  <c r="S41" i="285"/>
  <c r="R41" i="285"/>
  <c r="Q41" i="285"/>
  <c r="P41" i="285"/>
  <c r="O41" i="285"/>
  <c r="N41" i="285"/>
  <c r="M40" i="285"/>
  <c r="M39" i="285"/>
  <c r="M38" i="285"/>
  <c r="M37" i="285"/>
  <c r="M36" i="285"/>
  <c r="M35" i="285"/>
  <c r="M34" i="285"/>
  <c r="S33" i="285"/>
  <c r="R33" i="285"/>
  <c r="Q33" i="285"/>
  <c r="P33" i="285"/>
  <c r="O33" i="285"/>
  <c r="N33" i="285"/>
  <c r="M32" i="285"/>
  <c r="M31" i="285"/>
  <c r="M30" i="285"/>
  <c r="M29" i="285"/>
  <c r="M28" i="285"/>
  <c r="M27" i="285"/>
  <c r="M26" i="285"/>
  <c r="S25" i="285"/>
  <c r="R25" i="285"/>
  <c r="Q25" i="285"/>
  <c r="P25" i="285"/>
  <c r="O25" i="285"/>
  <c r="N25" i="285"/>
  <c r="M24" i="285"/>
  <c r="M23" i="285"/>
  <c r="M22" i="285"/>
  <c r="M21" i="285"/>
  <c r="M20" i="285"/>
  <c r="M19" i="285"/>
  <c r="M18" i="285"/>
  <c r="S17" i="285"/>
  <c r="R17" i="285"/>
  <c r="Q17" i="285"/>
  <c r="P17" i="285"/>
  <c r="O17" i="285"/>
  <c r="N17" i="285"/>
  <c r="F49" i="285"/>
  <c r="F48" i="285"/>
  <c r="F47" i="285"/>
  <c r="F46" i="285"/>
  <c r="F45" i="285"/>
  <c r="F44" i="285"/>
  <c r="F43" i="285"/>
  <c r="F42" i="285"/>
  <c r="L41" i="285"/>
  <c r="K41" i="285"/>
  <c r="J41" i="285"/>
  <c r="I41" i="285"/>
  <c r="H41" i="285"/>
  <c r="G41" i="285"/>
  <c r="F40" i="285"/>
  <c r="F39" i="285"/>
  <c r="F38" i="285"/>
  <c r="F37" i="285"/>
  <c r="F36" i="285"/>
  <c r="F35" i="285"/>
  <c r="F34" i="285"/>
  <c r="L33" i="285"/>
  <c r="K33" i="285"/>
  <c r="J33" i="285"/>
  <c r="I33" i="285"/>
  <c r="H33" i="285"/>
  <c r="G33" i="285"/>
  <c r="F32" i="285"/>
  <c r="F31" i="285"/>
  <c r="F30" i="285"/>
  <c r="F29" i="285"/>
  <c r="F25" i="285" s="1"/>
  <c r="F28" i="285"/>
  <c r="F27" i="285"/>
  <c r="F26" i="285"/>
  <c r="L25" i="285"/>
  <c r="K25" i="285"/>
  <c r="J25" i="285"/>
  <c r="I25" i="285"/>
  <c r="H25" i="285"/>
  <c r="G25" i="285"/>
  <c r="F24" i="285"/>
  <c r="F23" i="285"/>
  <c r="F22" i="285"/>
  <c r="F21" i="285"/>
  <c r="F20" i="285"/>
  <c r="F19" i="285"/>
  <c r="F18" i="285"/>
  <c r="L17" i="285"/>
  <c r="K17" i="285"/>
  <c r="J17" i="285"/>
  <c r="I17" i="285"/>
  <c r="H17" i="285"/>
  <c r="G17" i="285"/>
  <c r="Q57" i="284"/>
  <c r="P57" i="284"/>
  <c r="O57" i="284"/>
  <c r="J57" i="284"/>
  <c r="G57" i="284" s="1"/>
  <c r="G55" i="284" s="1"/>
  <c r="J55" i="284"/>
  <c r="H57" i="284"/>
  <c r="F57" i="284"/>
  <c r="Q56" i="284"/>
  <c r="P56" i="284"/>
  <c r="O56" i="284"/>
  <c r="O55" i="284"/>
  <c r="J56" i="284"/>
  <c r="H56" i="284"/>
  <c r="H55" i="284" s="1"/>
  <c r="F56" i="284"/>
  <c r="F55" i="284" s="1"/>
  <c r="T55" i="284"/>
  <c r="S55" i="284"/>
  <c r="R55" i="284"/>
  <c r="N55" i="284"/>
  <c r="M55" i="284"/>
  <c r="L55" i="284"/>
  <c r="K55" i="284"/>
  <c r="I55" i="284"/>
  <c r="Q54" i="284"/>
  <c r="P54" i="284"/>
  <c r="O54" i="284"/>
  <c r="J54" i="284"/>
  <c r="H54" i="284"/>
  <c r="F54" i="284"/>
  <c r="F52" i="284"/>
  <c r="Q53" i="284"/>
  <c r="P53" i="284"/>
  <c r="O53" i="284"/>
  <c r="O52" i="284"/>
  <c r="J53" i="284"/>
  <c r="H53" i="284"/>
  <c r="H52" i="284" s="1"/>
  <c r="F53" i="284"/>
  <c r="T52" i="284"/>
  <c r="S52" i="284"/>
  <c r="R52" i="284"/>
  <c r="P52" i="284"/>
  <c r="N52" i="284"/>
  <c r="M52" i="284"/>
  <c r="L52" i="284"/>
  <c r="K52" i="284"/>
  <c r="I52" i="284"/>
  <c r="Q51" i="284"/>
  <c r="P51" i="284"/>
  <c r="O51" i="284"/>
  <c r="J51" i="284"/>
  <c r="H51" i="284"/>
  <c r="F51" i="284"/>
  <c r="F49" i="284" s="1"/>
  <c r="Q50" i="284"/>
  <c r="P50" i="284"/>
  <c r="P49" i="284" s="1"/>
  <c r="O50" i="284"/>
  <c r="J50" i="284"/>
  <c r="H50" i="284"/>
  <c r="H49" i="284"/>
  <c r="F50" i="284"/>
  <c r="T49" i="284"/>
  <c r="S49" i="284"/>
  <c r="R49" i="284"/>
  <c r="Q49" i="284"/>
  <c r="N49" i="284"/>
  <c r="M49" i="284"/>
  <c r="L49" i="284"/>
  <c r="K49" i="284"/>
  <c r="I49" i="284"/>
  <c r="Q48" i="284"/>
  <c r="P48" i="284"/>
  <c r="O48" i="284"/>
  <c r="J48" i="284"/>
  <c r="H48" i="284"/>
  <c r="F48" i="284"/>
  <c r="Q47" i="284"/>
  <c r="P47" i="284"/>
  <c r="P46" i="284"/>
  <c r="O47" i="284"/>
  <c r="G47" i="284"/>
  <c r="J47" i="284"/>
  <c r="H47" i="284"/>
  <c r="H46" i="284"/>
  <c r="F47" i="284"/>
  <c r="F46" i="284"/>
  <c r="T46" i="284"/>
  <c r="S46" i="284"/>
  <c r="R46" i="284"/>
  <c r="N46" i="284"/>
  <c r="M46" i="284"/>
  <c r="L46" i="284"/>
  <c r="K46" i="284"/>
  <c r="I46" i="284"/>
  <c r="Q45" i="284"/>
  <c r="Q43" i="284" s="1"/>
  <c r="P45" i="284"/>
  <c r="O45" i="284"/>
  <c r="J45" i="284"/>
  <c r="H45" i="284"/>
  <c r="H35" i="284" s="1"/>
  <c r="F45" i="284"/>
  <c r="Q44" i="284"/>
  <c r="P44" i="284"/>
  <c r="P43" i="284" s="1"/>
  <c r="O44" i="284"/>
  <c r="J44" i="284"/>
  <c r="H44" i="284"/>
  <c r="F44" i="284"/>
  <c r="F43" i="284" s="1"/>
  <c r="T43" i="284"/>
  <c r="S43" i="284"/>
  <c r="R43" i="284"/>
  <c r="N43" i="284"/>
  <c r="M43" i="284"/>
  <c r="L43" i="284"/>
  <c r="K43" i="284"/>
  <c r="I43" i="284"/>
  <c r="Q42" i="284"/>
  <c r="P42" i="284"/>
  <c r="O42" i="284"/>
  <c r="J42" i="284"/>
  <c r="G42" i="284" s="1"/>
  <c r="H42" i="284"/>
  <c r="F42" i="284"/>
  <c r="Q41" i="284"/>
  <c r="P41" i="284"/>
  <c r="P40" i="284" s="1"/>
  <c r="O41" i="284"/>
  <c r="O40" i="284" s="1"/>
  <c r="J41" i="284"/>
  <c r="H41" i="284"/>
  <c r="F41" i="284"/>
  <c r="F40" i="284"/>
  <c r="T40" i="284"/>
  <c r="S40" i="284"/>
  <c r="R40" i="284"/>
  <c r="Q40" i="284"/>
  <c r="N40" i="284"/>
  <c r="M40" i="284"/>
  <c r="L40" i="284"/>
  <c r="K40" i="284"/>
  <c r="I40" i="284"/>
  <c r="H40" i="284"/>
  <c r="Q39" i="284"/>
  <c r="Q35" i="284" s="1"/>
  <c r="Q37" i="284"/>
  <c r="P39" i="284"/>
  <c r="P35" i="284" s="1"/>
  <c r="O39" i="284"/>
  <c r="J39" i="284"/>
  <c r="J35" i="284" s="1"/>
  <c r="G39" i="284"/>
  <c r="H39" i="284"/>
  <c r="F39" i="284"/>
  <c r="Q38" i="284"/>
  <c r="P38" i="284"/>
  <c r="P37" i="284" s="1"/>
  <c r="O38" i="284"/>
  <c r="O37" i="284" s="1"/>
  <c r="J38" i="284"/>
  <c r="J34" i="284" s="1"/>
  <c r="H38" i="284"/>
  <c r="H37" i="284"/>
  <c r="F38" i="284"/>
  <c r="T37" i="284"/>
  <c r="S37" i="284"/>
  <c r="R37" i="284"/>
  <c r="N37" i="284"/>
  <c r="M37" i="284"/>
  <c r="L37" i="284"/>
  <c r="K37" i="284"/>
  <c r="I37" i="284"/>
  <c r="T35" i="284"/>
  <c r="T60" i="284" s="1"/>
  <c r="S35" i="284"/>
  <c r="R35" i="284"/>
  <c r="N35" i="284"/>
  <c r="N60" i="284" s="1"/>
  <c r="N33" i="284"/>
  <c r="N58" i="284" s="1"/>
  <c r="M35" i="284"/>
  <c r="L35" i="284"/>
  <c r="K35" i="284"/>
  <c r="I35" i="284"/>
  <c r="T34" i="284"/>
  <c r="S34" i="284"/>
  <c r="R34" i="284"/>
  <c r="R59" i="284" s="1"/>
  <c r="N34" i="284"/>
  <c r="M34" i="284"/>
  <c r="M33" i="284"/>
  <c r="L34" i="284"/>
  <c r="K34" i="284"/>
  <c r="I34" i="284"/>
  <c r="Q32" i="284"/>
  <c r="P32" i="284"/>
  <c r="O32" i="284"/>
  <c r="J32" i="284"/>
  <c r="H32" i="284"/>
  <c r="F32" i="284"/>
  <c r="Q31" i="284"/>
  <c r="Q30" i="284" s="1"/>
  <c r="P31" i="284"/>
  <c r="P30" i="284"/>
  <c r="O31" i="284"/>
  <c r="J31" i="284"/>
  <c r="J30" i="284" s="1"/>
  <c r="H31" i="284"/>
  <c r="F31" i="284"/>
  <c r="F30" i="284" s="1"/>
  <c r="T30" i="284"/>
  <c r="S30" i="284"/>
  <c r="R30" i="284"/>
  <c r="N30" i="284"/>
  <c r="M30" i="284"/>
  <c r="L30" i="284"/>
  <c r="K30" i="284"/>
  <c r="I30" i="284"/>
  <c r="Q29" i="284"/>
  <c r="Q17" i="284" s="1"/>
  <c r="P29" i="284"/>
  <c r="O29" i="284"/>
  <c r="J29" i="284"/>
  <c r="H29" i="284"/>
  <c r="F29" i="284"/>
  <c r="Q28" i="284"/>
  <c r="P28" i="284"/>
  <c r="P27" i="284" s="1"/>
  <c r="O28" i="284"/>
  <c r="J28" i="284"/>
  <c r="H28" i="284"/>
  <c r="H27" i="284" s="1"/>
  <c r="F28" i="284"/>
  <c r="T27" i="284"/>
  <c r="S27" i="284"/>
  <c r="R27" i="284"/>
  <c r="Q27" i="284"/>
  <c r="N27" i="284"/>
  <c r="M27" i="284"/>
  <c r="L27" i="284"/>
  <c r="K27" i="284"/>
  <c r="I27" i="284"/>
  <c r="Q26" i="284"/>
  <c r="P26" i="284"/>
  <c r="O26" i="284"/>
  <c r="J26" i="284"/>
  <c r="G26" i="284"/>
  <c r="H26" i="284"/>
  <c r="F26" i="284"/>
  <c r="F24" i="284" s="1"/>
  <c r="Q25" i="284"/>
  <c r="Q24" i="284" s="1"/>
  <c r="P25" i="284"/>
  <c r="P24" i="284" s="1"/>
  <c r="O25" i="284"/>
  <c r="O24" i="284" s="1"/>
  <c r="J25" i="284"/>
  <c r="H25" i="284"/>
  <c r="H24" i="284"/>
  <c r="F25" i="284"/>
  <c r="T24" i="284"/>
  <c r="S24" i="284"/>
  <c r="R24" i="284"/>
  <c r="N24" i="284"/>
  <c r="M24" i="284"/>
  <c r="L24" i="284"/>
  <c r="K24" i="284"/>
  <c r="I24" i="284"/>
  <c r="Q23" i="284"/>
  <c r="P23" i="284"/>
  <c r="O23" i="284"/>
  <c r="O21" i="284" s="1"/>
  <c r="J23" i="284"/>
  <c r="H23" i="284"/>
  <c r="F23" i="284"/>
  <c r="Q22" i="284"/>
  <c r="P22" i="284"/>
  <c r="P21" i="284"/>
  <c r="O22" i="284"/>
  <c r="J22" i="284"/>
  <c r="G22" i="284" s="1"/>
  <c r="H22" i="284"/>
  <c r="H21" i="284" s="1"/>
  <c r="F22" i="284"/>
  <c r="T21" i="284"/>
  <c r="S21" i="284"/>
  <c r="R21" i="284"/>
  <c r="N21" i="284"/>
  <c r="M21" i="284"/>
  <c r="L21" i="284"/>
  <c r="K21" i="284"/>
  <c r="I21" i="284"/>
  <c r="Q20" i="284"/>
  <c r="P20" i="284"/>
  <c r="P17" i="284" s="1"/>
  <c r="O20" i="284"/>
  <c r="J20" i="284"/>
  <c r="H20" i="284"/>
  <c r="F20" i="284"/>
  <c r="Q19" i="284"/>
  <c r="P19" i="284"/>
  <c r="O19" i="284"/>
  <c r="J19" i="284"/>
  <c r="J18" i="284" s="1"/>
  <c r="H19" i="284"/>
  <c r="F19" i="284"/>
  <c r="F18" i="284" s="1"/>
  <c r="T18" i="284"/>
  <c r="S18" i="284"/>
  <c r="R18" i="284"/>
  <c r="Q18" i="284"/>
  <c r="N18" i="284"/>
  <c r="M18" i="284"/>
  <c r="L18" i="284"/>
  <c r="K18" i="284"/>
  <c r="I18" i="284"/>
  <c r="T17" i="284"/>
  <c r="S17" i="284"/>
  <c r="S15" i="284" s="1"/>
  <c r="R17" i="284"/>
  <c r="R60" i="284"/>
  <c r="N17" i="284"/>
  <c r="M17" i="284"/>
  <c r="L17" i="284"/>
  <c r="K17" i="284"/>
  <c r="K60" i="284" s="1"/>
  <c r="I17" i="284"/>
  <c r="T16" i="284"/>
  <c r="T15" i="284"/>
  <c r="S16" i="284"/>
  <c r="R16" i="284"/>
  <c r="R15" i="284"/>
  <c r="R58" i="284" s="1"/>
  <c r="N16" i="284"/>
  <c r="N59" i="284" s="1"/>
  <c r="N15" i="284"/>
  <c r="M16" i="284"/>
  <c r="L16" i="284"/>
  <c r="K16" i="284"/>
  <c r="I16" i="284"/>
  <c r="I59" i="284" s="1"/>
  <c r="E38" i="288"/>
  <c r="H35" i="288"/>
  <c r="E35" i="288"/>
  <c r="E31" i="288"/>
  <c r="E40" i="287"/>
  <c r="H37" i="287"/>
  <c r="E37" i="287"/>
  <c r="E33" i="287"/>
  <c r="E60" i="285"/>
  <c r="H57" i="285"/>
  <c r="E57" i="285"/>
  <c r="E53" i="285"/>
  <c r="E70" i="284"/>
  <c r="H67" i="284"/>
  <c r="E67" i="284"/>
  <c r="E63" i="284"/>
  <c r="H13" i="287"/>
  <c r="D9" i="288"/>
  <c r="D9" i="287"/>
  <c r="D10" i="285"/>
  <c r="D10" i="284"/>
  <c r="I13" i="288"/>
  <c r="I27" i="288" s="1"/>
  <c r="H13" i="288"/>
  <c r="H27" i="288" s="1"/>
  <c r="G13" i="288"/>
  <c r="F13" i="288"/>
  <c r="I13" i="287"/>
  <c r="G50" i="285"/>
  <c r="H50" i="285"/>
  <c r="I50" i="285"/>
  <c r="J50" i="285"/>
  <c r="K50" i="285"/>
  <c r="L50" i="285"/>
  <c r="N50" i="285"/>
  <c r="O50" i="285"/>
  <c r="P50" i="285"/>
  <c r="Q50" i="285"/>
  <c r="R50" i="285"/>
  <c r="S50" i="285"/>
  <c r="U50" i="285"/>
  <c r="V50" i="285"/>
  <c r="W50" i="285"/>
  <c r="X50" i="285"/>
  <c r="Y50" i="285"/>
  <c r="Z50" i="285"/>
  <c r="AB50" i="285"/>
  <c r="AC50" i="285"/>
  <c r="AD50" i="285"/>
  <c r="AE50" i="285"/>
  <c r="AF50" i="285"/>
  <c r="AG50" i="285"/>
  <c r="AI50" i="285"/>
  <c r="AJ50" i="285"/>
  <c r="AK50" i="285"/>
  <c r="AL50" i="285"/>
  <c r="AM50" i="285"/>
  <c r="AN50" i="285"/>
  <c r="AP50" i="285"/>
  <c r="AQ50" i="285"/>
  <c r="AR50" i="285"/>
  <c r="AS50" i="285"/>
  <c r="AT50" i="285"/>
  <c r="AU50" i="285"/>
  <c r="AW50" i="285"/>
  <c r="AX50" i="285"/>
  <c r="AY50" i="285"/>
  <c r="AZ50" i="285"/>
  <c r="BA50" i="285"/>
  <c r="BB50" i="285"/>
  <c r="BD50" i="285"/>
  <c r="BE50" i="285"/>
  <c r="BF50" i="285"/>
  <c r="BG50" i="285"/>
  <c r="BH50" i="285"/>
  <c r="BI50" i="285"/>
  <c r="BK50" i="285"/>
  <c r="BL50" i="285"/>
  <c r="BM50" i="285"/>
  <c r="BN50" i="285"/>
  <c r="BO50" i="285"/>
  <c r="BP50" i="285"/>
  <c r="BR50" i="285"/>
  <c r="BS50" i="285"/>
  <c r="BT50" i="285"/>
  <c r="BU50" i="285"/>
  <c r="BV50" i="285"/>
  <c r="BW50" i="285"/>
  <c r="BY50" i="285"/>
  <c r="BZ50" i="285"/>
  <c r="CA50" i="285"/>
  <c r="CB50" i="285"/>
  <c r="CC50" i="285"/>
  <c r="CD50" i="285"/>
  <c r="CF50" i="285"/>
  <c r="CG50" i="285"/>
  <c r="CH50" i="285"/>
  <c r="CI50" i="285"/>
  <c r="CJ50" i="285"/>
  <c r="CK50" i="285"/>
  <c r="CM50" i="285"/>
  <c r="CN50" i="285"/>
  <c r="CO50" i="285"/>
  <c r="CP50" i="285"/>
  <c r="CQ50" i="285"/>
  <c r="CR50" i="285"/>
  <c r="CT50" i="285"/>
  <c r="CU50" i="285"/>
  <c r="CV50" i="285"/>
  <c r="CW50" i="285"/>
  <c r="CX50" i="285"/>
  <c r="CY50" i="285"/>
  <c r="DA50" i="285"/>
  <c r="DB50" i="285"/>
  <c r="DC50" i="285"/>
  <c r="DD50" i="285"/>
  <c r="DE50" i="285"/>
  <c r="DF50" i="285"/>
  <c r="DH50" i="285"/>
  <c r="DI50" i="285"/>
  <c r="DJ50" i="285"/>
  <c r="DK50" i="285"/>
  <c r="DL50" i="285"/>
  <c r="DM50" i="285"/>
  <c r="CS50" i="285"/>
  <c r="BJ50" i="285"/>
  <c r="O46" i="284"/>
  <c r="R33" i="284"/>
  <c r="T33" i="284"/>
  <c r="T58" i="284" s="1"/>
  <c r="F37" i="284"/>
  <c r="G38" i="284"/>
  <c r="G37" i="284" s="1"/>
  <c r="Q34" i="284"/>
  <c r="Q55" i="284"/>
  <c r="J43" i="284"/>
  <c r="Q21" i="284"/>
  <c r="G23" i="284"/>
  <c r="O27" i="284"/>
  <c r="O16" i="284"/>
  <c r="O15" i="284" s="1"/>
  <c r="Q33" i="284"/>
  <c r="J33" i="284"/>
  <c r="O17" i="284"/>
  <c r="G20" i="284"/>
  <c r="H30" i="284"/>
  <c r="T17" i="285"/>
  <c r="AA17" i="285"/>
  <c r="P16" i="284"/>
  <c r="P15" i="284" s="1"/>
  <c r="J52" i="284"/>
  <c r="G50" i="284"/>
  <c r="H34" i="284"/>
  <c r="H33" i="284" s="1"/>
  <c r="BC50" i="285"/>
  <c r="G28" i="284"/>
  <c r="S59" i="284"/>
  <c r="S33" i="284"/>
  <c r="S58" i="284" s="1"/>
  <c r="L60" i="284"/>
  <c r="L33" i="284"/>
  <c r="F35" i="284"/>
  <c r="AV17" i="285"/>
  <c r="DG33" i="285"/>
  <c r="L15" i="284"/>
  <c r="L58" i="284"/>
  <c r="L59" i="284"/>
  <c r="O18" i="284"/>
  <c r="J24" i="284"/>
  <c r="G25" i="284"/>
  <c r="G24" i="284"/>
  <c r="G31" i="284"/>
  <c r="G30" i="284" s="1"/>
  <c r="O30" i="284"/>
  <c r="T59" i="284"/>
  <c r="G51" i="284"/>
  <c r="G49" i="284" s="1"/>
  <c r="J49" i="284"/>
  <c r="G56" i="284"/>
  <c r="P55" i="284"/>
  <c r="M59" i="284"/>
  <c r="H17" i="284"/>
  <c r="K33" i="284"/>
  <c r="J37" i="284"/>
  <c r="BC41" i="285"/>
  <c r="G32" i="284"/>
  <c r="G53" i="284"/>
  <c r="BC25" i="285"/>
  <c r="BQ41" i="285"/>
  <c r="CE50" i="285"/>
  <c r="BX50" i="285"/>
  <c r="BQ17" i="285"/>
  <c r="AO17" i="285"/>
  <c r="K15" i="284" l="1"/>
  <c r="G15" i="287" s="1"/>
  <c r="J15" i="287" s="1"/>
  <c r="F21" i="284"/>
  <c r="H60" i="284"/>
  <c r="F17" i="284"/>
  <c r="F60" i="284" s="1"/>
  <c r="I60" i="284"/>
  <c r="F16" i="284"/>
  <c r="F15" i="284" s="1"/>
  <c r="F17" i="285"/>
  <c r="J16" i="284"/>
  <c r="J59" i="284" s="1"/>
  <c r="J21" i="284"/>
  <c r="K59" i="284"/>
  <c r="G19" i="284"/>
  <c r="G16" i="284" s="1"/>
  <c r="H18" i="284"/>
  <c r="I15" i="284"/>
  <c r="F15" i="287" s="1"/>
  <c r="J13" i="288"/>
  <c r="M33" i="285"/>
  <c r="M25" i="285"/>
  <c r="M17" i="285"/>
  <c r="M50" i="285"/>
  <c r="G26" i="287" s="1"/>
  <c r="F41" i="285"/>
  <c r="F33" i="285"/>
  <c r="F50" i="285"/>
  <c r="F26" i="287" s="1"/>
  <c r="G21" i="284"/>
  <c r="H16" i="284"/>
  <c r="H15" i="284" s="1"/>
  <c r="H58" i="284" s="1"/>
  <c r="K58" i="284"/>
  <c r="P34" i="284"/>
  <c r="P18" i="284"/>
  <c r="F27" i="284"/>
  <c r="O35" i="284"/>
  <c r="O60" i="284" s="1"/>
  <c r="H43" i="284"/>
  <c r="G48" i="284"/>
  <c r="G46" i="284" s="1"/>
  <c r="J46" i="284"/>
  <c r="T50" i="285"/>
  <c r="BJ25" i="285"/>
  <c r="AH17" i="285"/>
  <c r="G41" i="284"/>
  <c r="J40" i="284"/>
  <c r="M60" i="284"/>
  <c r="M15" i="284"/>
  <c r="M58" i="284" s="1"/>
  <c r="J27" i="284"/>
  <c r="G29" i="284"/>
  <c r="G27" i="284" s="1"/>
  <c r="J17" i="284"/>
  <c r="P60" i="284"/>
  <c r="G44" i="284"/>
  <c r="O43" i="284"/>
  <c r="G45" i="284"/>
  <c r="G35" i="284" s="1"/>
  <c r="Q46" i="284"/>
  <c r="O49" i="284"/>
  <c r="O34" i="284"/>
  <c r="Q52" i="284"/>
  <c r="G54" i="284"/>
  <c r="G52" i="284" s="1"/>
  <c r="AA41" i="285"/>
  <c r="AO50" i="285"/>
  <c r="AO25" i="285"/>
  <c r="AO33" i="285"/>
  <c r="AV50" i="285"/>
  <c r="AV25" i="285"/>
  <c r="BQ50" i="285"/>
  <c r="BQ33" i="285"/>
  <c r="CE33" i="285"/>
  <c r="CL50" i="285"/>
  <c r="Q60" i="284"/>
  <c r="F34" i="284"/>
  <c r="I33" i="284"/>
  <c r="Q16" i="284"/>
  <c r="Q15" i="284" s="1"/>
  <c r="Q58" i="284" s="1"/>
  <c r="S60" i="284"/>
  <c r="AV33" i="285"/>
  <c r="CE17" i="285"/>
  <c r="CZ50" i="285"/>
  <c r="G18" i="284" l="1"/>
  <c r="J15" i="284"/>
  <c r="J58" i="284" s="1"/>
  <c r="F13" i="287"/>
  <c r="F27" i="288" s="1"/>
  <c r="I58" i="284"/>
  <c r="J26" i="287"/>
  <c r="J13" i="287" s="1"/>
  <c r="J27" i="288" s="1"/>
  <c r="G13" i="287"/>
  <c r="G27" i="288" s="1"/>
  <c r="H59" i="284"/>
  <c r="J60" i="284"/>
  <c r="G17" i="284"/>
  <c r="G15" i="284" s="1"/>
  <c r="O59" i="284"/>
  <c r="O33" i="284"/>
  <c r="O58" i="284" s="1"/>
  <c r="G43" i="284"/>
  <c r="G34" i="284"/>
  <c r="G40" i="284"/>
  <c r="Q59" i="284"/>
  <c r="F59" i="284"/>
  <c r="F33" i="284"/>
  <c r="F58" i="284" s="1"/>
  <c r="P59" i="284"/>
  <c r="P33" i="284"/>
  <c r="P58" i="284" s="1"/>
  <c r="G59" i="284" l="1"/>
  <c r="G33" i="284"/>
  <c r="G58" i="284" s="1"/>
  <c r="G60" i="284"/>
</calcChain>
</file>

<file path=xl/comments1.xml><?xml version="1.0" encoding="utf-8"?>
<comments xmlns="http://schemas.openxmlformats.org/spreadsheetml/2006/main">
  <authors>
    <author>КАА</author>
  </authors>
  <commentList>
    <comment ref="CL12" authorId="0">
      <text>
        <r>
          <rPr>
            <b/>
            <sz val="9"/>
            <color indexed="81"/>
            <rFont val="Tahoma"/>
            <family val="2"/>
            <charset val="204"/>
          </rPr>
          <t>Объем[Стоимость] услуг, оплаченных потребителем четвертой и шестой ценовой категории по ставке тарифа на услуги по передаче электрической энергии за содержание электрических сетей, в месяц (год), МВт [тыс руб]</t>
        </r>
      </text>
    </comment>
    <comment ref="CL13" authorId="0">
      <text>
        <r>
          <rPr>
            <b/>
            <sz val="9"/>
            <color indexed="81"/>
            <rFont val="Tahoma"/>
            <family val="2"/>
            <charset val="204"/>
          </rPr>
          <t>Объем мощности услуг по передаче электроэнергии потребителей за отчетный месяц (год), МВт</t>
        </r>
      </text>
    </comment>
    <comment ref="CS13" authorId="0">
      <text>
        <r>
          <rPr>
            <b/>
            <sz val="9"/>
            <color indexed="81"/>
            <rFont val="Tahoma"/>
            <family val="2"/>
            <charset val="204"/>
          </rPr>
          <t>Стоимость мощности услуг по передаче электроэнергии потребителей за отчетный месяц (год), тыс руб</t>
        </r>
      </text>
    </comment>
  </commentList>
</comments>
</file>

<file path=xl/sharedStrings.xml><?xml version="1.0" encoding="utf-8"?>
<sst xmlns="http://schemas.openxmlformats.org/spreadsheetml/2006/main" count="3598" uniqueCount="1590">
  <si>
    <t>Комментарии</t>
  </si>
  <si>
    <t>et_com</t>
  </si>
  <si>
    <t>Да</t>
  </si>
  <si>
    <t>Нет</t>
  </si>
  <si>
    <t>DaNet</t>
  </si>
  <si>
    <t>с ОРЭМ</t>
  </si>
  <si>
    <t xml:space="preserve">от ГП первого уровня </t>
  </si>
  <si>
    <t>Sposob_Priobr_Range</t>
  </si>
  <si>
    <t>Раздел I. А</t>
  </si>
  <si>
    <t>Раздел I. Б</t>
  </si>
  <si>
    <t>Раздел I. В</t>
  </si>
  <si>
    <t>Раздел II. А</t>
  </si>
  <si>
    <t>Раздел II. Б</t>
  </si>
  <si>
    <t>Раздел III</t>
  </si>
  <si>
    <t>Раздел IV</t>
  </si>
  <si>
    <t>mod_11</t>
  </si>
  <si>
    <t>mod_12</t>
  </si>
  <si>
    <t>mod_13</t>
  </si>
  <si>
    <t>mod_21</t>
  </si>
  <si>
    <t>mod_22</t>
  </si>
  <si>
    <t>mod_31</t>
  </si>
  <si>
    <t>mod_41</t>
  </si>
  <si>
    <t>modComm</t>
  </si>
  <si>
    <t>Statistic</t>
  </si>
  <si>
    <t>Стоимость отклонений фактических объемов потребления электрической энергии по 5 и 6 ценовой категории от плановых (договорных) значений за отчетный месяц (год) 
без НДС, тыс руб</t>
  </si>
  <si>
    <t>с ОРЭМ и от ГП первого уровня</t>
  </si>
  <si>
    <t>Руководитель организации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</si>
  <si>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</si>
  <si>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</si>
  <si>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</si>
  <si>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</si>
  <si>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</si>
  <si>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</si>
  <si>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</si>
  <si>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</si>
  <si>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</si>
  <si>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26.12.2014 11:41:24</t>
  </si>
  <si>
    <t>14.0</t>
  </si>
  <si>
    <t>Windows (32-bit) NT 6.01</t>
  </si>
  <si>
    <t>СПРАВОЧНО: Всего по населению и приравненным к нему категориям</t>
  </si>
  <si>
    <t>26.12.2014 16:16:52</t>
  </si>
  <si>
    <t>11.0</t>
  </si>
  <si>
    <t>№</t>
  </si>
  <si>
    <t>О</t>
  </si>
  <si>
    <t>Лог обновления</t>
  </si>
  <si>
    <t>modUpdTemplMain</t>
  </si>
  <si>
    <t>Дата/Время</t>
  </si>
  <si>
    <t>Сообщение</t>
  </si>
  <si>
    <t>Статус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</si>
  <si>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</si>
  <si>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</si>
  <si>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</si>
  <si>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</si>
  <si>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</si>
  <si>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</si>
  <si>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</si>
  <si>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</si>
  <si>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</si>
  <si>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</si>
  <si>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</si>
  <si>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</si>
  <si>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</si>
  <si>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</si>
  <si>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</si>
  <si>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</si>
  <si>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</si>
  <si>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</si>
  <si>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</si>
  <si>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</si>
  <si>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</si>
  <si>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</si>
  <si>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</si>
  <si>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</si>
  <si>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</si>
  <si>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</si>
  <si>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</si>
  <si>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</si>
  <si>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</si>
  <si>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</si>
  <si>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</si>
  <si>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</si>
  <si>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</si>
  <si>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</si>
  <si>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</si>
  <si>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</si>
  <si>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</si>
  <si>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</si>
  <si>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</si>
  <si>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</si>
  <si>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</si>
  <si>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</si>
  <si>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</si>
  <si>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</si>
  <si>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</si>
  <si>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</si>
  <si>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</si>
  <si>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</si>
  <si>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</si>
  <si>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</si>
  <si>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</si>
  <si>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</si>
  <si>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</si>
  <si>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</si>
  <si>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</si>
  <si>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</si>
  <si>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</si>
  <si>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</si>
  <si>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</si>
  <si>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</si>
  <si>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</si>
  <si>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</si>
  <si>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</si>
  <si>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</si>
  <si>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</si>
  <si>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</si>
  <si>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</si>
  <si>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</si>
  <si>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</si>
  <si>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</si>
  <si>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</si>
  <si>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</si>
  <si>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</si>
  <si>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</si>
  <si>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</si>
  <si>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</si>
  <si>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</si>
  <si>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</si>
  <si>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</si>
  <si>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</si>
  <si>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</si>
  <si>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</si>
  <si>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</si>
  <si>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</si>
  <si>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</si>
  <si>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</si>
  <si>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</si>
  <si>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</si>
  <si>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</si>
  <si>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</si>
  <si>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</si>
  <si>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</si>
  <si>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</si>
  <si>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</si>
  <si>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</si>
  <si>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</si>
  <si>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</si>
  <si>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modListProv</t>
  </si>
  <si>
    <t>3/17/2012  12:12:41 AM</t>
  </si>
  <si>
    <t>NSRF</t>
  </si>
  <si>
    <t>RST_ORG_ID</t>
  </si>
  <si>
    <t>ORG_NAME</t>
  </si>
  <si>
    <t>INN_NAME</t>
  </si>
  <si>
    <t>KPP_NAME</t>
  </si>
  <si>
    <t>MR_NAME</t>
  </si>
  <si>
    <t>OKTMO_MR_NAME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</si>
  <si>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</si>
  <si>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</si>
  <si>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</si>
  <si>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</si>
  <si>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</si>
  <si>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</si>
  <si>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</si>
  <si>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</si>
  <si>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</si>
  <si>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</si>
  <si>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</si>
  <si>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</si>
  <si>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</si>
  <si>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</si>
  <si>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</si>
  <si>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</si>
  <si>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</si>
  <si>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modDoubleClick</t>
  </si>
  <si>
    <t>modHyperlink</t>
  </si>
  <si>
    <t>modfrmDateChoose</t>
  </si>
  <si>
    <t>YEAR</t>
  </si>
  <si>
    <t>VDET_NAME</t>
  </si>
  <si>
    <t>Титульный</t>
  </si>
  <si>
    <t>Проверка</t>
  </si>
  <si>
    <t>mod_00</t>
  </si>
  <si>
    <t>mod_01</t>
  </si>
  <si>
    <t>Раздел I. Полезный отпуск электроэнергии и мощности, реализуемой по регулируемым тарифам (ценам)</t>
  </si>
  <si>
    <t>Раздел II. Полезный отпуск электроэнергии и мощности, реализуемой по нерегулируемым ценам</t>
  </si>
  <si>
    <t>Раздел III. Продажа электрической энергии и мощности</t>
  </si>
  <si>
    <t>Раздел IV. Покупка электрической энергии и мощности</t>
  </si>
  <si>
    <t>Коды по ОКЕИ: 1000 киловатт-часов – 246, мегаватт – 215, тысяча рублей – 384</t>
  </si>
  <si>
    <t>Потребители</t>
  </si>
  <si>
    <t>Код строки</t>
  </si>
  <si>
    <t>Объем электрической энергии за отчетный месяц (год), тыс кВт ч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</si>
  <si>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</si>
  <si>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</si>
  <si>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</si>
  <si>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</si>
  <si>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</si>
  <si>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</si>
  <si>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</si>
  <si>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</si>
  <si>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</si>
  <si>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</si>
  <si>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</si>
  <si>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</si>
  <si>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Другие энергоснабжающие организации</t>
  </si>
  <si>
    <t>Непромышленные потребители</t>
  </si>
  <si>
    <t>Бюджетные потребители</t>
  </si>
  <si>
    <t>Потребители с максимальной мощностью принадлежащих им энергопринимающих устройств от 670 кВт до 10 МВт</t>
  </si>
  <si>
    <t>Сельскохозяйственные товаропроизводители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</si>
  <si>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</si>
  <si>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до 150 кВт</t>
  </si>
  <si>
    <t>Компенсация расхода электрической энергии на передачу сетевыми организациями</t>
  </si>
  <si>
    <t xml:space="preserve">Полезный отпуск - всего </t>
  </si>
  <si>
    <t>В. Полезный отпуск электроэнергии, реализуемой населению и приравненным к нему категориям потребителей</t>
  </si>
  <si>
    <t>Объем электрической энергии за отчетный месяц (год), тыс кВт ч всего</t>
  </si>
  <si>
    <t>Стоимость электрической энергии за отчетный месяц (год) с НДС, тыс руб всего</t>
  </si>
  <si>
    <t>Стоимость электрической энергии за отчетный месяц (год) без НДС, тыс руб всего</t>
  </si>
  <si>
    <t>Объем электрической энергии потребителей, осуществляющих оплату по зонным тарифам за отчетный месяц (год), тыс кВт ч</t>
  </si>
  <si>
    <t>Стоимость электрической энергии потребителей, осуществляющих оплату по зонным тарифам за отчетный месяц (год) с НДС, тыс руб всего</t>
  </si>
  <si>
    <t>Стоимость электрической энергии потребителей, осуществляющих оплату по зонным тарифам за отчетный месяц (год) без НДС, тыс руб всего</t>
  </si>
  <si>
    <t>ночь</t>
  </si>
  <si>
    <t>пик</t>
  </si>
  <si>
    <t>полупик (день)</t>
  </si>
  <si>
    <t>Население, всего</t>
  </si>
  <si>
    <t>в пределах социальной нормы</t>
  </si>
  <si>
    <t>сверх социальной нормы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</si>
  <si>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</si>
  <si>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</si>
  <si>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</si>
  <si>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 270</t>
  </si>
  <si>
    <t> 280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</si>
  <si>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</si>
  <si>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 290</t>
  </si>
  <si>
    <t> 300</t>
  </si>
  <si>
    <t> 310</t>
  </si>
  <si>
    <t>Население, проживающее в сельских населенных пунктах</t>
  </si>
  <si>
    <t> 320</t>
  </si>
  <si>
    <t> 330</t>
  </si>
  <si>
    <t> 340</t>
  </si>
  <si>
    <t>Потребители, приравненные к населению, всего</t>
  </si>
  <si>
    <t> 400</t>
  </si>
  <si>
    <t> 410</t>
  </si>
  <si>
    <t> 420</t>
  </si>
  <si>
    <t> 430</t>
  </si>
  <si>
    <t>Исполнители коммунальных услуг</t>
  </si>
  <si>
    <t> 440</t>
  </si>
  <si>
    <t> 450</t>
  </si>
  <si>
    <t> 460</t>
  </si>
  <si>
    <t>Садоводческие, огороднические или дачные некоммерческие объединения граждан</t>
  </si>
  <si>
    <t> 470</t>
  </si>
  <si>
    <t> 480</t>
  </si>
  <si>
    <t> 490</t>
  </si>
  <si>
    <t>Религиозные организации</t>
  </si>
  <si>
    <t> 500</t>
  </si>
  <si>
    <t> 510</t>
  </si>
  <si>
    <t> 520</t>
  </si>
  <si>
    <t>Бюджетные организации (проживание военнослужащих, содержание осужденных)</t>
  </si>
  <si>
    <t> 530</t>
  </si>
  <si>
    <t> 540</t>
  </si>
  <si>
    <t> 550</t>
  </si>
  <si>
    <t>Некоммерческие объединения граждан  (гаражно-строительные, гаражные кооперативы)</t>
  </si>
  <si>
    <t> 560</t>
  </si>
  <si>
    <t> 570</t>
  </si>
  <si>
    <t> 580</t>
  </si>
  <si>
    <t>Хозяйственные постройки физических лиц</t>
  </si>
  <si>
    <t> 590</t>
  </si>
  <si>
    <t> 600</t>
  </si>
  <si>
    <t> 610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</si>
  <si>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</t>
  </si>
  <si>
    <t> 700</t>
  </si>
  <si>
    <t> 710</t>
  </si>
  <si>
    <t> 720</t>
  </si>
  <si>
    <t>А. Полезный отпуск электроэнергии и мощности, реализуемой по нерегулируемым ценам по Договору энергоснабжения</t>
  </si>
  <si>
    <t>1 ценовая категория</t>
  </si>
  <si>
    <t>2 ценовая категория</t>
  </si>
  <si>
    <t>3 и 5 ценовые категории</t>
  </si>
  <si>
    <t>4 и 6 ценовые категории</t>
  </si>
  <si>
    <t>Стоимость электрической энергии (мощности) по 3-6 ценовой категории без учета стоимости отклонений за отчетный месяц (год) без НДС, тыс руб</t>
  </si>
  <si>
    <t>Объем электрической энергии (мощности) потребителей за отчетный месяц (год), тыс кВт ч</t>
  </si>
  <si>
    <t>Стоимость электрической энергии (мощности) потребителей за отчетный месяц (год) без НДС, тыс руб</t>
  </si>
  <si>
    <t>Объем электрической энергии потребителей за отчетный месяц (год), тыс кВт ч</t>
  </si>
  <si>
    <t>Стоимость электрической энергии потребителей за отчетный месяц (год) без НДС, тыс руб</t>
  </si>
  <si>
    <t>Стоимость электрической мощности за отчетный месяц (год) без НДС, тыс руб</t>
  </si>
  <si>
    <t>Объем мощности услуг по передаче электроэнергии потребителей за отчетный месяц (год), МВт</t>
  </si>
  <si>
    <t>Стоимость мощности услуг по передаче электроэнергии потребителей за отчетный месяц (год) без НДС, тыс руб</t>
  </si>
  <si>
    <t xml:space="preserve">Наименование </t>
  </si>
  <si>
    <t>Стоимость электрической энергии за отчетный месяц (год), тыс руб</t>
  </si>
  <si>
    <t>Величина электрической мощности за отчетный месяц (в среднем 
за год), МВт</t>
  </si>
  <si>
    <t>Стоимость электрической мощности за отчетный месяц (год), тыс руб</t>
  </si>
  <si>
    <t>Стоимость без дифференциации на энергию и мощность за отчетный месяц (год), тыс руб</t>
  </si>
  <si>
    <t xml:space="preserve">Продажа </t>
  </si>
  <si>
    <t>В обеспечение СД</t>
  </si>
  <si>
    <t>Х</t>
  </si>
  <si>
    <t>В обеспечение регулируемых договоров (РД)</t>
  </si>
  <si>
    <t>В обеспечение биржевых СДМ</t>
  </si>
  <si>
    <t>В обеспечение внебиржевых СДМ</t>
  </si>
  <si>
    <t>По договорам предоставления мощности ДПМ</t>
  </si>
  <si>
    <t>По ценам РСВ</t>
  </si>
  <si>
    <t>БР</t>
  </si>
  <si>
    <t>Экспортно-импортная и приграничная торговля</t>
  </si>
  <si>
    <t>По результатам КОМ</t>
  </si>
  <si>
    <t>На оптовом рынке по регулируемым ценам</t>
  </si>
  <si>
    <t>На оптовом рынке по нерегулируемым ценам</t>
  </si>
  <si>
    <t>На розничном рынке по регулируемым тарифам (ценам)</t>
  </si>
  <si>
    <t>На розничном рынке по свободным (нерегулируемым) ценам</t>
  </si>
  <si>
    <t>Собственное производство</t>
  </si>
  <si>
    <t>Мощность, заявленная на КОМ</t>
  </si>
  <si>
    <t>Аттестованная мощность</t>
  </si>
  <si>
    <t>Штрафные санкции ЦФР</t>
  </si>
  <si>
    <t xml:space="preserve">         Коды по ОКЕИ: 1000 киловатт-часов – 246, мегаватт – 215, тысяча рублей – 384</t>
  </si>
  <si>
    <t>Покупка</t>
  </si>
  <si>
    <t>Итого покупка с учетом продажи</t>
  </si>
  <si>
    <t>Собственное потребление</t>
  </si>
  <si>
    <t>год</t>
  </si>
  <si>
    <t>Объем электрической энергии потребителей, осуществляющих оплату по одноставочному тарифу за отчетный месяц (год), тыс кВт ч всего</t>
  </si>
  <si>
    <t>Стоимость электрической энергии потребителей, осуществляющих оплату по одноставочному тарифу за отчетный месяц (год) с НДС, тыс руб всего</t>
  </si>
  <si>
    <t>Стоимость электрической энергии потребителей, осуществляющих оплату по одноставочному тарифу за отчетный месяц (год) без НДС,  тыс руб всего</t>
  </si>
  <si>
    <t>Объем электрической мощности за отчетный месяц (год), 
МВт</t>
  </si>
  <si>
    <t>26.12.2014 16:49:49</t>
  </si>
  <si>
    <t>20.01.2015 18:00:47</t>
  </si>
  <si>
    <t>20.01.2015 18:06:09</t>
  </si>
  <si>
    <t>г.Севастополь</t>
  </si>
  <si>
    <t>Республика Крым</t>
  </si>
  <si>
    <t>21.01.2015 15:26:22</t>
  </si>
  <si>
    <t>21.01.2015 16:28:00</t>
  </si>
  <si>
    <t>21.01.2015 16:43:30</t>
  </si>
  <si>
    <t>21.01.2015 16:55:32</t>
  </si>
  <si>
    <t>22.01.2015 14:23:53</t>
  </si>
  <si>
    <t>22.01.2015 14:28:06</t>
  </si>
  <si>
    <t>22.01.2015 14:29:28</t>
  </si>
  <si>
    <t>22.01.2015 14:31:52</t>
  </si>
  <si>
    <t>22.01.2015 14:33:55</t>
  </si>
  <si>
    <t>22.01.2015 14:34:52</t>
  </si>
  <si>
    <t>26.01.2015 14:36:45</t>
  </si>
  <si>
    <t>02.02.2015 16:54:36</t>
  </si>
  <si>
    <t>Проверка доступных обновлений...</t>
  </si>
  <si>
    <t>Информация</t>
  </si>
  <si>
    <t>Версия шаблона 2.1 актуальна, обновление не требуется</t>
  </si>
  <si>
    <t>12.02.2015 10:33:19</t>
  </si>
  <si>
    <t>12.02.2015 10:36:27</t>
  </si>
  <si>
    <t>12.02.2015 10:39:26</t>
  </si>
  <si>
    <t>Балаковский муниципальный район</t>
  </si>
  <si>
    <t>63607000</t>
  </si>
  <si>
    <t>Город Балаково</t>
  </si>
  <si>
    <t>63607101</t>
  </si>
  <si>
    <t>28546402</t>
  </si>
  <si>
    <t>БФ ОАО "Апатит"</t>
  </si>
  <si>
    <t>5103070023</t>
  </si>
  <si>
    <t>643943001</t>
  </si>
  <si>
    <t>Сетевая компания</t>
  </si>
  <si>
    <t>28546392</t>
  </si>
  <si>
    <t>6439083357</t>
  </si>
  <si>
    <t>28454742</t>
  </si>
  <si>
    <t>ЗАО "Балаковские минеральные удобрения"</t>
  </si>
  <si>
    <t>643901001</t>
  </si>
  <si>
    <t>Региональная генерация</t>
  </si>
  <si>
    <t>26456382</t>
  </si>
  <si>
    <t>ООО "БалЭнергоСеть"</t>
  </si>
  <si>
    <t>6439071270</t>
  </si>
  <si>
    <t>26450271</t>
  </si>
  <si>
    <t>ООО "Балаковские минеральные удобрения"</t>
  </si>
  <si>
    <t>6439041043</t>
  </si>
  <si>
    <t>644750001</t>
  </si>
  <si>
    <t>26456380</t>
  </si>
  <si>
    <t>ООО "Промэнерго"</t>
  </si>
  <si>
    <t>6439054557</t>
  </si>
  <si>
    <t>28267151</t>
  </si>
  <si>
    <t>ООО "Промэнергосбыт"</t>
  </si>
  <si>
    <t>6439058167</t>
  </si>
  <si>
    <t>Сбытовая компания</t>
  </si>
  <si>
    <t>26794438</t>
  </si>
  <si>
    <t>Филиал ОАО "РусГидро" - "Саратовская ГЭС"</t>
  </si>
  <si>
    <t>2460066195</t>
  </si>
  <si>
    <t>643902001</t>
  </si>
  <si>
    <t>Станция - поставщик ЭЭ</t>
  </si>
  <si>
    <t>26506486</t>
  </si>
  <si>
    <t>Филиал ОАО Концерн Росэнергоатом Балаковская атомная станция</t>
  </si>
  <si>
    <t>7721632827</t>
  </si>
  <si>
    <t>Вольский муниципальный район</t>
  </si>
  <si>
    <t>63611000</t>
  </si>
  <si>
    <t>Город Вольск</t>
  </si>
  <si>
    <t>63611101</t>
  </si>
  <si>
    <t>28030958</t>
  </si>
  <si>
    <t>ЗАО "ВолгаЦемент"</t>
  </si>
  <si>
    <t>6441016453</t>
  </si>
  <si>
    <t>644101001</t>
  </si>
  <si>
    <t>26456386</t>
  </si>
  <si>
    <t>ОАО "Вольский механический завод"</t>
  </si>
  <si>
    <t>6441019849</t>
  </si>
  <si>
    <t>Воскресенский муниципальный район</t>
  </si>
  <si>
    <t>63612000</t>
  </si>
  <si>
    <t>Воскресенское</t>
  </si>
  <si>
    <t>63612408</t>
  </si>
  <si>
    <t>27567624</t>
  </si>
  <si>
    <t>ООО "Электросеть"</t>
  </si>
  <si>
    <t>6409004189</t>
  </si>
  <si>
    <t>640901001</t>
  </si>
  <si>
    <t>Город Саратов</t>
  </si>
  <si>
    <t>63701000</t>
  </si>
  <si>
    <t>26456478</t>
  </si>
  <si>
    <t>ЗАО "Зоринское"</t>
  </si>
  <si>
    <t>6432006480</t>
  </si>
  <si>
    <t>643201001</t>
  </si>
  <si>
    <t>26452149</t>
  </si>
  <si>
    <t>ЗАО "Металлист"</t>
  </si>
  <si>
    <t>6453002889</t>
  </si>
  <si>
    <t>645301001</t>
  </si>
  <si>
    <t>26644781</t>
  </si>
  <si>
    <t>ЗАО "НИИХИТ-2"</t>
  </si>
  <si>
    <t>6451118983</t>
  </si>
  <si>
    <t>645101001</t>
  </si>
  <si>
    <t>26456473</t>
  </si>
  <si>
    <t>ЗАО "НЭСК"</t>
  </si>
  <si>
    <t>6450050877</t>
  </si>
  <si>
    <t>645001001</t>
  </si>
  <si>
    <t>26456450</t>
  </si>
  <si>
    <t>ЗАО "СПГЭС"</t>
  </si>
  <si>
    <t>6454006283</t>
  </si>
  <si>
    <t>645401001</t>
  </si>
  <si>
    <t>26456990</t>
  </si>
  <si>
    <t>ИП Касиян</t>
  </si>
  <si>
    <t>645200363690</t>
  </si>
  <si>
    <t>отсутствует</t>
  </si>
  <si>
    <t>26456765</t>
  </si>
  <si>
    <t>МУПП "Саргорэлектротранс"</t>
  </si>
  <si>
    <t>6452016487</t>
  </si>
  <si>
    <t>645201001</t>
  </si>
  <si>
    <t>26452156</t>
  </si>
  <si>
    <t>ОАО  "НПП Алмаз"</t>
  </si>
  <si>
    <t>6453119615</t>
  </si>
  <si>
    <t>26456778</t>
  </si>
  <si>
    <t>ОАО "Автотранспортное предприятие №1"</t>
  </si>
  <si>
    <t>6453106292</t>
  </si>
  <si>
    <t>26809767</t>
  </si>
  <si>
    <t>ОАО "Завод "Проммаш"</t>
  </si>
  <si>
    <t>6452042857</t>
  </si>
  <si>
    <t>26456574</t>
  </si>
  <si>
    <t>ОАО "Завод АРМИ"</t>
  </si>
  <si>
    <t>6451115407</t>
  </si>
  <si>
    <t>26456028</t>
  </si>
  <si>
    <t>ОАО "Интеграл"</t>
  </si>
  <si>
    <t>6450004937</t>
  </si>
  <si>
    <t>26527114</t>
  </si>
  <si>
    <t>ОАО "МРСК Волги"-"Саратовские распределительные сети"</t>
  </si>
  <si>
    <t>6450925977</t>
  </si>
  <si>
    <t>997450001</t>
  </si>
  <si>
    <t>26519665</t>
  </si>
  <si>
    <t>ОАО "Облкоммунэнерго"</t>
  </si>
  <si>
    <t>6454038461</t>
  </si>
  <si>
    <t>27649681</t>
  </si>
  <si>
    <t>ОАО "Саратовские обои"</t>
  </si>
  <si>
    <t>6454001398</t>
  </si>
  <si>
    <t>26456820</t>
  </si>
  <si>
    <t>ОАО "Саратовский кустовой вычислительный центр"</t>
  </si>
  <si>
    <t>6452019167</t>
  </si>
  <si>
    <t>26521146</t>
  </si>
  <si>
    <t>ОАО "Саратовский электроприборостроительный завод имени Серго Орджоникидзе"</t>
  </si>
  <si>
    <t>6452019819</t>
  </si>
  <si>
    <t>26456529</t>
  </si>
  <si>
    <t>ОАО "Саратовстройстекло"</t>
  </si>
  <si>
    <t>6453054397</t>
  </si>
  <si>
    <t>26457108</t>
  </si>
  <si>
    <t>ОАО "Саратовэнерго"</t>
  </si>
  <si>
    <t>6450014808</t>
  </si>
  <si>
    <t>26485385</t>
  </si>
  <si>
    <t>ОАО “Волжская ТГК”</t>
  </si>
  <si>
    <t>6315376946</t>
  </si>
  <si>
    <t>26645271</t>
  </si>
  <si>
    <t>ООО "Амтор"</t>
  </si>
  <si>
    <t>6454056968</t>
  </si>
  <si>
    <t>26807272</t>
  </si>
  <si>
    <t>ООО "Балашовская Распределительная Компания"</t>
  </si>
  <si>
    <t>6454085214</t>
  </si>
  <si>
    <t>645501001</t>
  </si>
  <si>
    <t>26456805</t>
  </si>
  <si>
    <t>ООО "Группа Север"</t>
  </si>
  <si>
    <t>6451406847</t>
  </si>
  <si>
    <t>26456828</t>
  </si>
  <si>
    <t>ООО "Джой С"</t>
  </si>
  <si>
    <t>6450933230</t>
  </si>
  <si>
    <t>26563860</t>
  </si>
  <si>
    <t>ООО "ЕЭС.Гарант"</t>
  </si>
  <si>
    <t>5024104671</t>
  </si>
  <si>
    <t>561243001</t>
  </si>
  <si>
    <t>26456726</t>
  </si>
  <si>
    <t>ООО "Инвестиционная компания "Мега"</t>
  </si>
  <si>
    <t>6315564192</t>
  </si>
  <si>
    <t>631501001</t>
  </si>
  <si>
    <t>26456686</t>
  </si>
  <si>
    <t>ООО "Кронида"</t>
  </si>
  <si>
    <t>6451408932</t>
  </si>
  <si>
    <t>644901001</t>
  </si>
  <si>
    <t>27567614</t>
  </si>
  <si>
    <t>ООО "ОргТрансГаз"</t>
  </si>
  <si>
    <t>6451425423</t>
  </si>
  <si>
    <t>28136890</t>
  </si>
  <si>
    <t>ООО "ПЭСК"</t>
  </si>
  <si>
    <t>6451408770</t>
  </si>
  <si>
    <t>28495004</t>
  </si>
  <si>
    <t>ООО "РРСК"</t>
  </si>
  <si>
    <t>5907024108</t>
  </si>
  <si>
    <t>645043001</t>
  </si>
  <si>
    <t>26456433</t>
  </si>
  <si>
    <t>ООО "СПГЭС"</t>
  </si>
  <si>
    <t>6454074036</t>
  </si>
  <si>
    <t>28872704</t>
  </si>
  <si>
    <t>ООО "СПП" Ритейл"</t>
  </si>
  <si>
    <t>6449006270</t>
  </si>
  <si>
    <t>28872664</t>
  </si>
  <si>
    <t>ООО "ССК"</t>
  </si>
  <si>
    <t>6455056047</t>
  </si>
  <si>
    <t>28032014</t>
  </si>
  <si>
    <t>ООО "СЭСК"</t>
  </si>
  <si>
    <t>6450058450</t>
  </si>
  <si>
    <t>26509583</t>
  </si>
  <si>
    <t>ООО "Саратовская ТЭЦ-1"</t>
  </si>
  <si>
    <t>6451424934</t>
  </si>
  <si>
    <t>28032357</t>
  </si>
  <si>
    <t>ООО "Саратовская теплотехническая компания"</t>
  </si>
  <si>
    <t>6450057470</t>
  </si>
  <si>
    <t>28461399</t>
  </si>
  <si>
    <t>ООО "Синтэл"</t>
  </si>
  <si>
    <t>6455040294</t>
  </si>
  <si>
    <t>27567635</t>
  </si>
  <si>
    <t>ООО "Смюрэк"</t>
  </si>
  <si>
    <t>6452950376</t>
  </si>
  <si>
    <t>28032004</t>
  </si>
  <si>
    <t>ООО "Территориальная электросетевая компания"</t>
  </si>
  <si>
    <t>6454121159</t>
  </si>
  <si>
    <t>27567488</t>
  </si>
  <si>
    <t>ООО "Трансэнерго"</t>
  </si>
  <si>
    <t>6455053374</t>
  </si>
  <si>
    <t>26456840</t>
  </si>
  <si>
    <t>ООО "Управление механизации   и капитального строительства"</t>
  </si>
  <si>
    <t>6453059772</t>
  </si>
  <si>
    <t>28872692</t>
  </si>
  <si>
    <t>ООО "ЭСК"</t>
  </si>
  <si>
    <t>6452109438</t>
  </si>
  <si>
    <t>28872698</t>
  </si>
  <si>
    <t>ООО "ЭСК" ВОЛГА"</t>
  </si>
  <si>
    <t>6452111733</t>
  </si>
  <si>
    <t>28261308</t>
  </si>
  <si>
    <t>ООО "ЭСКо"</t>
  </si>
  <si>
    <t>6454122900</t>
  </si>
  <si>
    <t>26514727</t>
  </si>
  <si>
    <t>ООО "Электросбыт"</t>
  </si>
  <si>
    <t>6452913663</t>
  </si>
  <si>
    <t>26644791</t>
  </si>
  <si>
    <t>ООО "Электросетевая компания"</t>
  </si>
  <si>
    <t>6452913688</t>
  </si>
  <si>
    <t>26456754</t>
  </si>
  <si>
    <t>ООО "Элтрейт"</t>
  </si>
  <si>
    <t>6453073230</t>
  </si>
  <si>
    <t>28466404</t>
  </si>
  <si>
    <t>ООО "Энерго-Комплекс"</t>
  </si>
  <si>
    <t>6451417327</t>
  </si>
  <si>
    <t>26804354</t>
  </si>
  <si>
    <t>ООО "Энергогаз-Групп"</t>
  </si>
  <si>
    <t>6451425416</t>
  </si>
  <si>
    <t>27889121</t>
  </si>
  <si>
    <t>ООО «СОПОТ РОПТ»</t>
  </si>
  <si>
    <t>6453056901</t>
  </si>
  <si>
    <t>27811731</t>
  </si>
  <si>
    <t>ООО «ТрансЭнерго»</t>
  </si>
  <si>
    <t>6453122015</t>
  </si>
  <si>
    <t>27811719</t>
  </si>
  <si>
    <t>ООО «ЭнергоТранс»</t>
  </si>
  <si>
    <t>6451431949</t>
  </si>
  <si>
    <t>26520726</t>
  </si>
  <si>
    <t>Приволжская дирекция по энергообеспечению - структурное подразделение Трансэнерго - филиала ОАО "РЖД"</t>
  </si>
  <si>
    <t>7708503727</t>
  </si>
  <si>
    <t>645445017</t>
  </si>
  <si>
    <t>26518665</t>
  </si>
  <si>
    <t>Саратовский филиал ООО "Газпром энерго"</t>
  </si>
  <si>
    <t>7736186950</t>
  </si>
  <si>
    <t>645302001</t>
  </si>
  <si>
    <t>26456582</t>
  </si>
  <si>
    <t>ФГУ "Следственный изолятор №1" ГУФСИН по Саратовской  области</t>
  </si>
  <si>
    <t>6452020275</t>
  </si>
  <si>
    <t>26455411</t>
  </si>
  <si>
    <t>ФКУ ИК-33 УФСИН России по Саратовской области</t>
  </si>
  <si>
    <t>6453052512</t>
  </si>
  <si>
    <t>26644674</t>
  </si>
  <si>
    <t>Филиал ОАО "РЖД" Трансэнерго Юго-Восточная дирекция по энергообеспечению</t>
  </si>
  <si>
    <t>366631028</t>
  </si>
  <si>
    <t>27321299</t>
  </si>
  <si>
    <t>филиал "Приволжский" ОАО "Оборонэнерго"</t>
  </si>
  <si>
    <t>7704726225</t>
  </si>
  <si>
    <t>631743001</t>
  </si>
  <si>
    <t>ЗАТО Михайловский</t>
  </si>
  <si>
    <t>63760000</t>
  </si>
  <si>
    <t>26452127</t>
  </si>
  <si>
    <t>МУП ЖКХ ЗАТО пос.Михайловский</t>
  </si>
  <si>
    <t>6418000367</t>
  </si>
  <si>
    <t>641801001</t>
  </si>
  <si>
    <t>Красноармейский муниципальный район</t>
  </si>
  <si>
    <t>63622000</t>
  </si>
  <si>
    <t>Город Красноармейск</t>
  </si>
  <si>
    <t>63622101</t>
  </si>
  <si>
    <t>28544602</t>
  </si>
  <si>
    <t>Федеральное казенное учреждение "Колония-поселение №11 Управления Федеральной службы исполнения наказаний по Саратовской области"</t>
  </si>
  <si>
    <t>6442006970</t>
  </si>
  <si>
    <t>644201001</t>
  </si>
  <si>
    <t>Пугачевский муниципальный район</t>
  </si>
  <si>
    <t>63637000</t>
  </si>
  <si>
    <t>Город Пугачев</t>
  </si>
  <si>
    <t>63637101</t>
  </si>
  <si>
    <t>28031152</t>
  </si>
  <si>
    <t>ООО "Пугачевжилсервис"</t>
  </si>
  <si>
    <t>6445012033</t>
  </si>
  <si>
    <t>644501001</t>
  </si>
  <si>
    <t>28031067</t>
  </si>
  <si>
    <t>ООО "Теплосервис"</t>
  </si>
  <si>
    <t>6445011953</t>
  </si>
  <si>
    <t>28031215</t>
  </si>
  <si>
    <t>ООО "Эверест"</t>
  </si>
  <si>
    <t>6445011079</t>
  </si>
  <si>
    <t>28031186</t>
  </si>
  <si>
    <t>Товарищество собственников жилья "Северо-западного микрорайона"</t>
  </si>
  <si>
    <t>6445011777</t>
  </si>
  <si>
    <t>Советский муниципальный район</t>
  </si>
  <si>
    <t>63644000</t>
  </si>
  <si>
    <t>Советское</t>
  </si>
  <si>
    <t>63644158</t>
  </si>
  <si>
    <t>28148482</t>
  </si>
  <si>
    <t>ООО "ЭлектроСфера"</t>
  </si>
  <si>
    <t>6451405829</t>
  </si>
  <si>
    <t>Татищевский муниципальный район</t>
  </si>
  <si>
    <t>63646000</t>
  </si>
  <si>
    <t>Татищевское</t>
  </si>
  <si>
    <t>63646151</t>
  </si>
  <si>
    <t>26374927</t>
  </si>
  <si>
    <t>МУП "ЖКХ ЗАТО Светлый"</t>
  </si>
  <si>
    <t>6434912508</t>
  </si>
  <si>
    <t>643401001</t>
  </si>
  <si>
    <t>Фёдоровский муниципальный район</t>
  </si>
  <si>
    <t>63648000</t>
  </si>
  <si>
    <t>Мокроусское</t>
  </si>
  <si>
    <t>63648151</t>
  </si>
  <si>
    <t>26448590</t>
  </si>
  <si>
    <t>ЗАО "ЕЭСнК"</t>
  </si>
  <si>
    <t>7727232575</t>
  </si>
  <si>
    <t>771401001</t>
  </si>
  <si>
    <t>Энгельсский муниципальный район</t>
  </si>
  <si>
    <t>63650000</t>
  </si>
  <si>
    <t>Город Энгельс</t>
  </si>
  <si>
    <t>63650101</t>
  </si>
  <si>
    <t>28461420</t>
  </si>
  <si>
    <t>"ФКУ ИК-2 УФСИН России по Саратовской области"</t>
  </si>
  <si>
    <t>6449027087</t>
  </si>
  <si>
    <t>26644762</t>
  </si>
  <si>
    <t>ЗАО "Волгоэнергоремонт"</t>
  </si>
  <si>
    <t>6449044438</t>
  </si>
  <si>
    <t>26451896</t>
  </si>
  <si>
    <t>ЗАО "Тролза"</t>
  </si>
  <si>
    <t>6449972323</t>
  </si>
  <si>
    <t>26456981</t>
  </si>
  <si>
    <t>ИП Китанин</t>
  </si>
  <si>
    <t>644905022352</t>
  </si>
  <si>
    <t>000000000</t>
  </si>
  <si>
    <t>26644787</t>
  </si>
  <si>
    <t>ОАО "БетЭлТранс" - филиал завод ЖБИ -6</t>
  </si>
  <si>
    <t>7708669867</t>
  </si>
  <si>
    <t>644943001</t>
  </si>
  <si>
    <t>26644776</t>
  </si>
  <si>
    <t>ООО "Волжская энергетическая компания"</t>
  </si>
  <si>
    <t>6449057003</t>
  </si>
  <si>
    <t>26644778</t>
  </si>
  <si>
    <t>ООО "Мельничный"</t>
  </si>
  <si>
    <t>6449044156</t>
  </si>
  <si>
    <t>28452002</t>
  </si>
  <si>
    <t>ООО "Поволжская Электросететвая Компания"</t>
  </si>
  <si>
    <t>6449068220</t>
  </si>
  <si>
    <t>26456926</t>
  </si>
  <si>
    <t>ООО "Покровская Энергетическая Система"</t>
  </si>
  <si>
    <t>6449042575</t>
  </si>
  <si>
    <t>27812421</t>
  </si>
  <si>
    <t>ООО "Поток"</t>
  </si>
  <si>
    <t>6449064530</t>
  </si>
  <si>
    <t>27769580</t>
  </si>
  <si>
    <t>ООО "Региональная электросетевая компания"</t>
  </si>
  <si>
    <t>6449048312</t>
  </si>
  <si>
    <t>644900001</t>
  </si>
  <si>
    <t>26456958</t>
  </si>
  <si>
    <t>ООО "Региональная энергетическая компания"</t>
  </si>
  <si>
    <t>6449967235</t>
  </si>
  <si>
    <t>26456883</t>
  </si>
  <si>
    <t>ООО "Торгово-строительное управление Энгельсстрой"</t>
  </si>
  <si>
    <t>6449009546</t>
  </si>
  <si>
    <t>28175715</t>
  </si>
  <si>
    <t>ООО "Транзит - 2000"</t>
  </si>
  <si>
    <t>6449029687</t>
  </si>
  <si>
    <t>26523600</t>
  </si>
  <si>
    <t>ООО "ТрастЭнерго"</t>
  </si>
  <si>
    <t>6449049933</t>
  </si>
  <si>
    <t>26519908</t>
  </si>
  <si>
    <t>ООО "Энгельсская промышленная компания"</t>
  </si>
  <si>
    <t>6449969070</t>
  </si>
  <si>
    <t>28221923</t>
  </si>
  <si>
    <t>ООО Энгельсское приборостроительное объединение "Сигнал"</t>
  </si>
  <si>
    <t>6449042991</t>
  </si>
  <si>
    <t/>
  </si>
  <si>
    <t>26831572</t>
  </si>
  <si>
    <t>Другие поставщики</t>
  </si>
  <si>
    <t>000000000000</t>
  </si>
  <si>
    <t>28796046</t>
  </si>
  <si>
    <t>ОАО "ГТ Энерго"</t>
  </si>
  <si>
    <t>7703806647</t>
  </si>
  <si>
    <t>770301001</t>
  </si>
  <si>
    <t>26318885</t>
  </si>
  <si>
    <t>ОАО "Межрегионэнергосбыт"</t>
  </si>
  <si>
    <t>7705750968</t>
  </si>
  <si>
    <t>772901001</t>
  </si>
  <si>
    <t>26617350</t>
  </si>
  <si>
    <t>ОАО "Оборонэнергосбыт"</t>
  </si>
  <si>
    <t>7704731218</t>
  </si>
  <si>
    <t>770401001</t>
  </si>
  <si>
    <t>26322163</t>
  </si>
  <si>
    <t>ОАО "Объединенная энергетическая компания"</t>
  </si>
  <si>
    <t>7810258843</t>
  </si>
  <si>
    <t>781301001</t>
  </si>
  <si>
    <t>27954259</t>
  </si>
  <si>
    <t>ОАО "ФСК ЕЭС"</t>
  </si>
  <si>
    <t>4716016979</t>
  </si>
  <si>
    <t>26569253</t>
  </si>
  <si>
    <t>ОАО «Московское городское энергосбытовое предприятие»</t>
  </si>
  <si>
    <t>7743628060</t>
  </si>
  <si>
    <t>774301001</t>
  </si>
  <si>
    <t>26794654</t>
  </si>
  <si>
    <t>ООО "Белкам-Контракт"</t>
  </si>
  <si>
    <t>1834024515</t>
  </si>
  <si>
    <t>184101001</t>
  </si>
  <si>
    <t>26427401</t>
  </si>
  <si>
    <t>ООО "Дизаж М"</t>
  </si>
  <si>
    <t>7728587330</t>
  </si>
  <si>
    <t>772801001</t>
  </si>
  <si>
    <t>27855290</t>
  </si>
  <si>
    <t>ООО "Инженерные изыскания"</t>
  </si>
  <si>
    <t>1103029229</t>
  </si>
  <si>
    <t>352801001</t>
  </si>
  <si>
    <t>26319008</t>
  </si>
  <si>
    <t>ООО "ЛУКОЙЛ-ЭНЕРГОСЕРВИС"</t>
  </si>
  <si>
    <t>5030040730</t>
  </si>
  <si>
    <t>503001001</t>
  </si>
  <si>
    <t>26413215</t>
  </si>
  <si>
    <t>ООО "ЛУКОЙЛ-ЭНЕРГОСЕТИ"</t>
  </si>
  <si>
    <t>5260230051</t>
  </si>
  <si>
    <t>525350001</t>
  </si>
  <si>
    <t>27667971</t>
  </si>
  <si>
    <t>ООО "МагнитЭнерго"</t>
  </si>
  <si>
    <t>7715902899</t>
  </si>
  <si>
    <t>771501001</t>
  </si>
  <si>
    <t>28113333</t>
  </si>
  <si>
    <t>ООО "РН-Энерго"</t>
  </si>
  <si>
    <t>7706525041</t>
  </si>
  <si>
    <t>774850001</t>
  </si>
  <si>
    <t>27666778</t>
  </si>
  <si>
    <t>ООО "РТ-Энерготрейдинг"</t>
  </si>
  <si>
    <t>7729667652</t>
  </si>
  <si>
    <t>26502786</t>
  </si>
  <si>
    <t>ООО "РУСЭНЕРГОСБЫТ"</t>
  </si>
  <si>
    <t>7706284124</t>
  </si>
  <si>
    <t>770601001</t>
  </si>
  <si>
    <t>26318820</t>
  </si>
  <si>
    <t>ООО "Региональная энергосбытовая компания" (ОПП)</t>
  </si>
  <si>
    <t>4633017746</t>
  </si>
  <si>
    <t>463301001</t>
  </si>
  <si>
    <t>26406211</t>
  </si>
  <si>
    <t>ООО "Русэнергоресурс"</t>
  </si>
  <si>
    <t>7706288496</t>
  </si>
  <si>
    <t>27805201</t>
  </si>
  <si>
    <t>ООО "Трансэнергопром"</t>
  </si>
  <si>
    <t>7731411714</t>
  </si>
  <si>
    <t>770501001</t>
  </si>
  <si>
    <t>26801410</t>
  </si>
  <si>
    <t>ООО "Центральная Энергосбытовая Компания"</t>
  </si>
  <si>
    <t>6950076383</t>
  </si>
  <si>
    <t>770901001</t>
  </si>
  <si>
    <t>26795037</t>
  </si>
  <si>
    <t>ООО "ЭнергоСервис"</t>
  </si>
  <si>
    <t>7707576602</t>
  </si>
  <si>
    <t>770101001</t>
  </si>
  <si>
    <t>28751587</t>
  </si>
  <si>
    <t>ООО «РРСК»</t>
  </si>
  <si>
    <t>132843001</t>
  </si>
  <si>
    <t>26324422</t>
  </si>
  <si>
    <t>Открытое акционерное общество "ГТ-ТЭЦ Энерго"</t>
  </si>
  <si>
    <t>7703311228</t>
  </si>
  <si>
    <t>26526460</t>
  </si>
  <si>
    <t>Юго-Восточная дирекция по энергообеспечению - структурное подразделение Трансэнерго - филиала  ОАО "РЖД"</t>
  </si>
  <si>
    <t>366645006</t>
  </si>
  <si>
    <t>26643263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</si>
  <si>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</si>
  <si>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</si>
  <si>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EE</t>
  </si>
  <si>
    <t>Александрово-Гайский муниципальный район</t>
  </si>
  <si>
    <t>63602000</t>
  </si>
  <si>
    <t>Александровогайское</t>
  </si>
  <si>
    <t>63602401</t>
  </si>
  <si>
    <t>Варфоломеевское</t>
  </si>
  <si>
    <t>63602405</t>
  </si>
  <si>
    <t>Искровское</t>
  </si>
  <si>
    <t>63602410</t>
  </si>
  <si>
    <t>Камышковское</t>
  </si>
  <si>
    <t>63602412</t>
  </si>
  <si>
    <t>Новоалександровское</t>
  </si>
  <si>
    <t>63602415</t>
  </si>
  <si>
    <t>Новостепновское</t>
  </si>
  <si>
    <t>63602420</t>
  </si>
  <si>
    <t>Приузенское</t>
  </si>
  <si>
    <t>63602427</t>
  </si>
  <si>
    <t>Аркадакский муниципальный район</t>
  </si>
  <si>
    <t>63603000</t>
  </si>
  <si>
    <t>Большежуравское</t>
  </si>
  <si>
    <t>63603415</t>
  </si>
  <si>
    <t>Город Аркадак</t>
  </si>
  <si>
    <t>63603101</t>
  </si>
  <si>
    <t>Краснознаменское</t>
  </si>
  <si>
    <t>63603435</t>
  </si>
  <si>
    <t>Львовское</t>
  </si>
  <si>
    <t>63603440</t>
  </si>
  <si>
    <t>Малиновское</t>
  </si>
  <si>
    <t>63603465</t>
  </si>
  <si>
    <t>Росташовское</t>
  </si>
  <si>
    <t>63603470</t>
  </si>
  <si>
    <t>Семеновское</t>
  </si>
  <si>
    <t>63603475</t>
  </si>
  <si>
    <t>Аткарский муниципальный район</t>
  </si>
  <si>
    <t>63604000</t>
  </si>
  <si>
    <t>Аткарское</t>
  </si>
  <si>
    <t>63604101</t>
  </si>
  <si>
    <t>Барановское</t>
  </si>
  <si>
    <t>63604405</t>
  </si>
  <si>
    <t>Большеекатериновское</t>
  </si>
  <si>
    <t>63604415</t>
  </si>
  <si>
    <t>Даниловское</t>
  </si>
  <si>
    <t>63604423</t>
  </si>
  <si>
    <t>Елизаветинское</t>
  </si>
  <si>
    <t>63604428</t>
  </si>
  <si>
    <t>Ершовское</t>
  </si>
  <si>
    <t>63604429</t>
  </si>
  <si>
    <t>Земляно-Хуторское</t>
  </si>
  <si>
    <t>63604433</t>
  </si>
  <si>
    <t>Кочетовское</t>
  </si>
  <si>
    <t>63604448</t>
  </si>
  <si>
    <t>Лопуховское</t>
  </si>
  <si>
    <t>63604453</t>
  </si>
  <si>
    <t>Озерное</t>
  </si>
  <si>
    <t>63604472</t>
  </si>
  <si>
    <t>Песчанское</t>
  </si>
  <si>
    <t>63604477</t>
  </si>
  <si>
    <t>Петровское</t>
  </si>
  <si>
    <t>63604481</t>
  </si>
  <si>
    <t>Тургеневское</t>
  </si>
  <si>
    <t>63604438</t>
  </si>
  <si>
    <t>Языковское</t>
  </si>
  <si>
    <t>63604496</t>
  </si>
  <si>
    <t>Базарно-Карабулакский муниципальный район</t>
  </si>
  <si>
    <t>63606000</t>
  </si>
  <si>
    <t>Алексеевское</t>
  </si>
  <si>
    <t>63606405</t>
  </si>
  <si>
    <t>Базарно-Карабулакское</t>
  </si>
  <si>
    <t>63606151</t>
  </si>
  <si>
    <t>Большечечуйское</t>
  </si>
  <si>
    <t>63606420</t>
  </si>
  <si>
    <t>Вязовское</t>
  </si>
  <si>
    <t>63606425</t>
  </si>
  <si>
    <t>Липовское</t>
  </si>
  <si>
    <t>63606445</t>
  </si>
  <si>
    <t>Максимовское</t>
  </si>
  <si>
    <t>63606450</t>
  </si>
  <si>
    <t>Свободинское</t>
  </si>
  <si>
    <t>63606156</t>
  </si>
  <si>
    <t>Старобурасское</t>
  </si>
  <si>
    <t>63606465</t>
  </si>
  <si>
    <t>Старожуковское</t>
  </si>
  <si>
    <t>63606470</t>
  </si>
  <si>
    <t>Тепляковское</t>
  </si>
  <si>
    <t>63606485</t>
  </si>
  <si>
    <t>Хватовское</t>
  </si>
  <si>
    <t>63606488</t>
  </si>
  <si>
    <t>Шняевское</t>
  </si>
  <si>
    <t>63606490</t>
  </si>
  <si>
    <t>Яковлевское</t>
  </si>
  <si>
    <t>63606495</t>
  </si>
  <si>
    <t>Быково-Отрогское</t>
  </si>
  <si>
    <t>63607415</t>
  </si>
  <si>
    <t>Еланское</t>
  </si>
  <si>
    <t>63607420</t>
  </si>
  <si>
    <t>Комсомольское</t>
  </si>
  <si>
    <t>63607425</t>
  </si>
  <si>
    <t>Кормежское</t>
  </si>
  <si>
    <t>63607430</t>
  </si>
  <si>
    <t>Красноярское</t>
  </si>
  <si>
    <t>63607435</t>
  </si>
  <si>
    <t>Маянгское</t>
  </si>
  <si>
    <t>63607455</t>
  </si>
  <si>
    <t>Натальинское</t>
  </si>
  <si>
    <t>63607460</t>
  </si>
  <si>
    <t>Наумовское</t>
  </si>
  <si>
    <t>63607463</t>
  </si>
  <si>
    <t>Новоелюзанское</t>
  </si>
  <si>
    <t>63607473</t>
  </si>
  <si>
    <t>Новополеводинское</t>
  </si>
  <si>
    <t>63607475</t>
  </si>
  <si>
    <t>Пылковское</t>
  </si>
  <si>
    <t>63607485</t>
  </si>
  <si>
    <t>Сухо-Отрогское</t>
  </si>
  <si>
    <t>63607490</t>
  </si>
  <si>
    <t>Балашовский муниципальный район</t>
  </si>
  <si>
    <t>63608000</t>
  </si>
  <si>
    <t>Балашовское</t>
  </si>
  <si>
    <t>63608101</t>
  </si>
  <si>
    <t>Барковское</t>
  </si>
  <si>
    <t>63608408</t>
  </si>
  <si>
    <t>Большемеликское</t>
  </si>
  <si>
    <t>63608412</t>
  </si>
  <si>
    <t>Лесновское</t>
  </si>
  <si>
    <t>63608432</t>
  </si>
  <si>
    <t>Малосеменовское</t>
  </si>
  <si>
    <t>63608440</t>
  </si>
  <si>
    <t>Новопокровское</t>
  </si>
  <si>
    <t>63608444</t>
  </si>
  <si>
    <t>Октябрьское</t>
  </si>
  <si>
    <t>63608448</t>
  </si>
  <si>
    <t>Первомайское</t>
  </si>
  <si>
    <t>63608456</t>
  </si>
  <si>
    <t>Пинеровское</t>
  </si>
  <si>
    <t>63608154</t>
  </si>
  <si>
    <t>Репинское</t>
  </si>
  <si>
    <t>63608460</t>
  </si>
  <si>
    <t>Родничковское</t>
  </si>
  <si>
    <t>63608462</t>
  </si>
  <si>
    <t>Соцземледельское</t>
  </si>
  <si>
    <t>63608466</t>
  </si>
  <si>
    <t>Старохоперское</t>
  </si>
  <si>
    <t>63608470</t>
  </si>
  <si>
    <t>Терновское</t>
  </si>
  <si>
    <t>63608478</t>
  </si>
  <si>
    <t>Тростянское</t>
  </si>
  <si>
    <t>63608482</t>
  </si>
  <si>
    <t>Хоперское</t>
  </si>
  <si>
    <t>63608486</t>
  </si>
  <si>
    <t>Балтайский муниципальный район</t>
  </si>
  <si>
    <t>63609000</t>
  </si>
  <si>
    <t>Балтайское</t>
  </si>
  <si>
    <t>63609410</t>
  </si>
  <si>
    <t>Барнуковское</t>
  </si>
  <si>
    <t>63609420</t>
  </si>
  <si>
    <t>Большеозерское</t>
  </si>
  <si>
    <t>63609430</t>
  </si>
  <si>
    <t>Царевщинское</t>
  </si>
  <si>
    <t>63609490</t>
  </si>
  <si>
    <t>63611405</t>
  </si>
  <si>
    <t>Белогорновское</t>
  </si>
  <si>
    <t>63611410</t>
  </si>
  <si>
    <t>Верхнечернавское</t>
  </si>
  <si>
    <t>63611420</t>
  </si>
  <si>
    <t>Колоярское</t>
  </si>
  <si>
    <t>63611435</t>
  </si>
  <si>
    <t>Кряжимское</t>
  </si>
  <si>
    <t>63611415</t>
  </si>
  <si>
    <t>Куриловское</t>
  </si>
  <si>
    <t>63611445</t>
  </si>
  <si>
    <t>Междуреченское</t>
  </si>
  <si>
    <t>63611470</t>
  </si>
  <si>
    <t>Нижнечернавское</t>
  </si>
  <si>
    <t>63611450</t>
  </si>
  <si>
    <t>Покровское</t>
  </si>
  <si>
    <t>63611460</t>
  </si>
  <si>
    <t>Сенное</t>
  </si>
  <si>
    <t>63611154</t>
  </si>
  <si>
    <t>Талалихинское</t>
  </si>
  <si>
    <t>63611474</t>
  </si>
  <si>
    <t>Терсинское</t>
  </si>
  <si>
    <t>63611475</t>
  </si>
  <si>
    <t>Черкасское</t>
  </si>
  <si>
    <t>63611478</t>
  </si>
  <si>
    <t>Широкобуеракское</t>
  </si>
  <si>
    <t>63611480</t>
  </si>
  <si>
    <t>Елшанское</t>
  </si>
  <si>
    <t>63612412</t>
  </si>
  <si>
    <t>Синодское</t>
  </si>
  <si>
    <t>63612435</t>
  </si>
  <si>
    <t>Дергачевский муниципальный район</t>
  </si>
  <si>
    <t>63613000</t>
  </si>
  <si>
    <t>Верхазовское</t>
  </si>
  <si>
    <t>63613415</t>
  </si>
  <si>
    <t>Восточное</t>
  </si>
  <si>
    <t>63613420</t>
  </si>
  <si>
    <t>Демьясское</t>
  </si>
  <si>
    <t>63613425</t>
  </si>
  <si>
    <t>Дергачевское</t>
  </si>
  <si>
    <t>63613151</t>
  </si>
  <si>
    <t>Жадовское</t>
  </si>
  <si>
    <t>63613450</t>
  </si>
  <si>
    <t>Зерновское</t>
  </si>
  <si>
    <t>63613430</t>
  </si>
  <si>
    <t>Камышевское</t>
  </si>
  <si>
    <t>63613435</t>
  </si>
  <si>
    <t>Мирное</t>
  </si>
  <si>
    <t>63613445</t>
  </si>
  <si>
    <t>63613440</t>
  </si>
  <si>
    <t>Орошаемое</t>
  </si>
  <si>
    <t>63613460</t>
  </si>
  <si>
    <t>Петропавловское</t>
  </si>
  <si>
    <t>63613470</t>
  </si>
  <si>
    <t>Сафаровское</t>
  </si>
  <si>
    <t>63613473</t>
  </si>
  <si>
    <t>63613475</t>
  </si>
  <si>
    <t>Духовницкий муниципальный район</t>
  </si>
  <si>
    <t>63614000</t>
  </si>
  <si>
    <t>Березово-Лукское</t>
  </si>
  <si>
    <t>63614405</t>
  </si>
  <si>
    <t>Брыковское</t>
  </si>
  <si>
    <t>63614415</t>
  </si>
  <si>
    <t>Горяиновское</t>
  </si>
  <si>
    <t>63614420</t>
  </si>
  <si>
    <t>Дмитриевское</t>
  </si>
  <si>
    <t>63614425</t>
  </si>
  <si>
    <t>Духовницкое</t>
  </si>
  <si>
    <t>63614151</t>
  </si>
  <si>
    <t>63614435</t>
  </si>
  <si>
    <t>Новозахаркинское</t>
  </si>
  <si>
    <t>63614442</t>
  </si>
  <si>
    <t>Екатериновский муниципальный район</t>
  </si>
  <si>
    <t>63616000</t>
  </si>
  <si>
    <t>Альшанское</t>
  </si>
  <si>
    <t>63616404</t>
  </si>
  <si>
    <t>Андреевское</t>
  </si>
  <si>
    <t>63616408</t>
  </si>
  <si>
    <t>Бакурское</t>
  </si>
  <si>
    <t>63616412</t>
  </si>
  <si>
    <t>Галаховское</t>
  </si>
  <si>
    <t>63616428</t>
  </si>
  <si>
    <t>Екатериновское</t>
  </si>
  <si>
    <t>63616151</t>
  </si>
  <si>
    <t>Индустриальное</t>
  </si>
  <si>
    <t>63616436</t>
  </si>
  <si>
    <t>Кипецкое</t>
  </si>
  <si>
    <t>63616440</t>
  </si>
  <si>
    <t>Коленовское</t>
  </si>
  <si>
    <t>63616444</t>
  </si>
  <si>
    <t>Крутоярское</t>
  </si>
  <si>
    <t>63616452</t>
  </si>
  <si>
    <t>Новоселовское</t>
  </si>
  <si>
    <t>63616460</t>
  </si>
  <si>
    <t>Прудовое</t>
  </si>
  <si>
    <t>63616462</t>
  </si>
  <si>
    <t>Сластухинское</t>
  </si>
  <si>
    <t>63616464</t>
  </si>
  <si>
    <t>Ершовский муниципальный район</t>
  </si>
  <si>
    <t>63617000</t>
  </si>
  <si>
    <t>Антоновское</t>
  </si>
  <si>
    <t>63617404</t>
  </si>
  <si>
    <t>Город Ершов</t>
  </si>
  <si>
    <t>63617101</t>
  </si>
  <si>
    <t>Декабристское</t>
  </si>
  <si>
    <t>63617416</t>
  </si>
  <si>
    <t>Кушумское</t>
  </si>
  <si>
    <t>63617432</t>
  </si>
  <si>
    <t>Марьевское</t>
  </si>
  <si>
    <t>63617440</t>
  </si>
  <si>
    <t>Миусское</t>
  </si>
  <si>
    <t>63617444</t>
  </si>
  <si>
    <t>Моховское</t>
  </si>
  <si>
    <t>63617448</t>
  </si>
  <si>
    <t>Новокраснянское</t>
  </si>
  <si>
    <t>63617452</t>
  </si>
  <si>
    <t>Новорепинское</t>
  </si>
  <si>
    <t>63617456</t>
  </si>
  <si>
    <t>Новосельское</t>
  </si>
  <si>
    <t>63617457</t>
  </si>
  <si>
    <t>Орлово-Гайское</t>
  </si>
  <si>
    <t>63617460</t>
  </si>
  <si>
    <t>Перекопновское</t>
  </si>
  <si>
    <t>63617467</t>
  </si>
  <si>
    <t>Рефлекторское</t>
  </si>
  <si>
    <t>63617468</t>
  </si>
  <si>
    <t>Чапаевское</t>
  </si>
  <si>
    <t>63617478</t>
  </si>
  <si>
    <t>ЗАТО Светлый</t>
  </si>
  <si>
    <t>63775000</t>
  </si>
  <si>
    <t>ЗАТО Шиханы</t>
  </si>
  <si>
    <t>63746000</t>
  </si>
  <si>
    <t>Ивантеевский муниципальный район</t>
  </si>
  <si>
    <t>63619000</t>
  </si>
  <si>
    <t>Бартеневское</t>
  </si>
  <si>
    <t>63619410</t>
  </si>
  <si>
    <t>Знаменское</t>
  </si>
  <si>
    <t>63619415</t>
  </si>
  <si>
    <t>Ивановское</t>
  </si>
  <si>
    <t>63619420</t>
  </si>
  <si>
    <t>Ивантеевское</t>
  </si>
  <si>
    <t>63619422</t>
  </si>
  <si>
    <t>Канаевское</t>
  </si>
  <si>
    <t>63619430</t>
  </si>
  <si>
    <t>Николаевское</t>
  </si>
  <si>
    <t>63619440</t>
  </si>
  <si>
    <t>Раевское</t>
  </si>
  <si>
    <t>63619445</t>
  </si>
  <si>
    <t>Чернавское</t>
  </si>
  <si>
    <t>63619450</t>
  </si>
  <si>
    <t>Яблоново-Гайское</t>
  </si>
  <si>
    <t>63619455</t>
  </si>
  <si>
    <t>Калининский муниципальный район</t>
  </si>
  <si>
    <t>63621000</t>
  </si>
  <si>
    <t>Ахтубинское</t>
  </si>
  <si>
    <t>63621408</t>
  </si>
  <si>
    <t>Город Калининск</t>
  </si>
  <si>
    <t>63621101</t>
  </si>
  <si>
    <t>Казачкинское</t>
  </si>
  <si>
    <t>63621420</t>
  </si>
  <si>
    <t>Колокольцовское</t>
  </si>
  <si>
    <t>63621424</t>
  </si>
  <si>
    <t>Малоекатериновское</t>
  </si>
  <si>
    <t>63621428</t>
  </si>
  <si>
    <t>Озерское</t>
  </si>
  <si>
    <t>63621443</t>
  </si>
  <si>
    <t>Свердловское</t>
  </si>
  <si>
    <t>63621451</t>
  </si>
  <si>
    <t>Сергиевское</t>
  </si>
  <si>
    <t>63621455</t>
  </si>
  <si>
    <t>Симоновское</t>
  </si>
  <si>
    <t>63621459</t>
  </si>
  <si>
    <t>Таловское</t>
  </si>
  <si>
    <t>63621472</t>
  </si>
  <si>
    <t>Широкоуступское</t>
  </si>
  <si>
    <t>63621479</t>
  </si>
  <si>
    <t>Бобровское</t>
  </si>
  <si>
    <t>63622403</t>
  </si>
  <si>
    <t>Высоковское</t>
  </si>
  <si>
    <t>63622405</t>
  </si>
  <si>
    <t>Гвардейское</t>
  </si>
  <si>
    <t>63622410</t>
  </si>
  <si>
    <t>Золотовское</t>
  </si>
  <si>
    <t>63622420</t>
  </si>
  <si>
    <t>Каменское</t>
  </si>
  <si>
    <t>63622154</t>
  </si>
  <si>
    <t>Карамышское</t>
  </si>
  <si>
    <t>63622425</t>
  </si>
  <si>
    <t>Луганское</t>
  </si>
  <si>
    <t>63622435</t>
  </si>
  <si>
    <t>Меловское</t>
  </si>
  <si>
    <t>63622440</t>
  </si>
  <si>
    <t>Мордовинское</t>
  </si>
  <si>
    <t>63622445</t>
  </si>
  <si>
    <t>Нижнебанновское</t>
  </si>
  <si>
    <t>63622455</t>
  </si>
  <si>
    <t>Ревинское</t>
  </si>
  <si>
    <t>63622460</t>
  </si>
  <si>
    <t>Рогаткинское</t>
  </si>
  <si>
    <t>63622465</t>
  </si>
  <si>
    <t>Россошанское</t>
  </si>
  <si>
    <t>63622470</t>
  </si>
  <si>
    <t>Садовское</t>
  </si>
  <si>
    <t>63622475</t>
  </si>
  <si>
    <t>Сплавнухинское</t>
  </si>
  <si>
    <t>63622486</t>
  </si>
  <si>
    <t>Краснокутский муниципальный район</t>
  </si>
  <si>
    <t>63623000</t>
  </si>
  <si>
    <t>Город Красный Кут</t>
  </si>
  <si>
    <t>63623101</t>
  </si>
  <si>
    <t>Дьяковское</t>
  </si>
  <si>
    <t>63623410</t>
  </si>
  <si>
    <t>Ждановское</t>
  </si>
  <si>
    <t>63623420</t>
  </si>
  <si>
    <t>Журавлевское</t>
  </si>
  <si>
    <t>63623425</t>
  </si>
  <si>
    <t>Интернациональное</t>
  </si>
  <si>
    <t>63623440</t>
  </si>
  <si>
    <t>63623435</t>
  </si>
  <si>
    <t>Лавровское</t>
  </si>
  <si>
    <t>63623441</t>
  </si>
  <si>
    <t>Лебедевское</t>
  </si>
  <si>
    <t>63623443</t>
  </si>
  <si>
    <t>Логиновское</t>
  </si>
  <si>
    <t>63623445</t>
  </si>
  <si>
    <t>63623450</t>
  </si>
  <si>
    <t>Усатовское</t>
  </si>
  <si>
    <t>63623457</t>
  </si>
  <si>
    <t>Чкаловское</t>
  </si>
  <si>
    <t>63623455</t>
  </si>
  <si>
    <t>Краснопартизанский муниципальный район</t>
  </si>
  <si>
    <t>63624000</t>
  </si>
  <si>
    <t>Горновское</t>
  </si>
  <si>
    <t>63624151</t>
  </si>
  <si>
    <t>Рукопольское</t>
  </si>
  <si>
    <t>63624440</t>
  </si>
  <si>
    <t>Лысогорский муниципальный район</t>
  </si>
  <si>
    <t>63625000</t>
  </si>
  <si>
    <t>Большедмитриевское</t>
  </si>
  <si>
    <t>63625405</t>
  </si>
  <si>
    <t>Большекопенское</t>
  </si>
  <si>
    <t>63625410</t>
  </si>
  <si>
    <t>Большерельненское</t>
  </si>
  <si>
    <t>63625415</t>
  </si>
  <si>
    <t>Бутырское</t>
  </si>
  <si>
    <t>63625420</t>
  </si>
  <si>
    <t>Гремячинское</t>
  </si>
  <si>
    <t>63625428</t>
  </si>
  <si>
    <t>Лысогорское</t>
  </si>
  <si>
    <t>63625151</t>
  </si>
  <si>
    <t>Новокрасавское</t>
  </si>
  <si>
    <t>63625440</t>
  </si>
  <si>
    <t>63625460</t>
  </si>
  <si>
    <t>Раздольновское</t>
  </si>
  <si>
    <t>63625445</t>
  </si>
  <si>
    <t>Ширококарамышское</t>
  </si>
  <si>
    <t>63625455</t>
  </si>
  <si>
    <t>Марксовский муниципальный район</t>
  </si>
  <si>
    <t>63626000</t>
  </si>
  <si>
    <t>Город Маркс</t>
  </si>
  <si>
    <t>63626101</t>
  </si>
  <si>
    <t>Зоркинское</t>
  </si>
  <si>
    <t>63626430</t>
  </si>
  <si>
    <t>Кировское</t>
  </si>
  <si>
    <t>63626440</t>
  </si>
  <si>
    <t>63626445</t>
  </si>
  <si>
    <t>Осиновское</t>
  </si>
  <si>
    <t>63626453</t>
  </si>
  <si>
    <t>Подлесновское</t>
  </si>
  <si>
    <t>63626458</t>
  </si>
  <si>
    <t>Приволжское</t>
  </si>
  <si>
    <t>63626465</t>
  </si>
  <si>
    <t>Новобурасский муниципальный район</t>
  </si>
  <si>
    <t>63629000</t>
  </si>
  <si>
    <t>Белоярское</t>
  </si>
  <si>
    <t>63629410</t>
  </si>
  <si>
    <t>63629430</t>
  </si>
  <si>
    <t>Лоховское</t>
  </si>
  <si>
    <t>63629450</t>
  </si>
  <si>
    <t>Новобурасское</t>
  </si>
  <si>
    <t>63629151</t>
  </si>
  <si>
    <t>Тепловское</t>
  </si>
  <si>
    <t>63629465</t>
  </si>
  <si>
    <t>Новоузенский муниципальный район</t>
  </si>
  <si>
    <t>63630000</t>
  </si>
  <si>
    <t>Алгайское</t>
  </si>
  <si>
    <t>63630405</t>
  </si>
  <si>
    <t>Бессоновское</t>
  </si>
  <si>
    <t>63630408</t>
  </si>
  <si>
    <t>Город Новоузенск</t>
  </si>
  <si>
    <t>63630101</t>
  </si>
  <si>
    <t>Горькореченское</t>
  </si>
  <si>
    <t>63630415</t>
  </si>
  <si>
    <t>63630420</t>
  </si>
  <si>
    <t>Дюрское</t>
  </si>
  <si>
    <t>63630422</t>
  </si>
  <si>
    <t>63630430</t>
  </si>
  <si>
    <t>Олоновское</t>
  </si>
  <si>
    <t>63630445</t>
  </si>
  <si>
    <t>63630450</t>
  </si>
  <si>
    <t>Пограниченское</t>
  </si>
  <si>
    <t>63630455</t>
  </si>
  <si>
    <t>Радищевское</t>
  </si>
  <si>
    <t>63630460</t>
  </si>
  <si>
    <t>Озинский муниципальный район</t>
  </si>
  <si>
    <t>63632000</t>
  </si>
  <si>
    <t>Балашинское</t>
  </si>
  <si>
    <t>63632405</t>
  </si>
  <si>
    <t>Заволжское</t>
  </si>
  <si>
    <t>63632410</t>
  </si>
  <si>
    <t>Ленинское</t>
  </si>
  <si>
    <t>63632420</t>
  </si>
  <si>
    <t>63632425</t>
  </si>
  <si>
    <t>63632440</t>
  </si>
  <si>
    <t>Озинское</t>
  </si>
  <si>
    <t>63632151</t>
  </si>
  <si>
    <t>Первоцелинное</t>
  </si>
  <si>
    <t>63632415</t>
  </si>
  <si>
    <t>Пигаревское</t>
  </si>
  <si>
    <t>63632445</t>
  </si>
  <si>
    <t>Сланцерудниковское</t>
  </si>
  <si>
    <t>63632449</t>
  </si>
  <si>
    <t>Урожайное</t>
  </si>
  <si>
    <t>63632455</t>
  </si>
  <si>
    <t>Чалыклинское</t>
  </si>
  <si>
    <t>63632460</t>
  </si>
  <si>
    <t>Перелюбский муниципальный район</t>
  </si>
  <si>
    <t>63634000</t>
  </si>
  <si>
    <t>Грачево-Кустовское</t>
  </si>
  <si>
    <t>63634405</t>
  </si>
  <si>
    <t>Иванихинское</t>
  </si>
  <si>
    <t>63634445</t>
  </si>
  <si>
    <t>Кучумбетовское</t>
  </si>
  <si>
    <t>63634415</t>
  </si>
  <si>
    <t>Молодежное</t>
  </si>
  <si>
    <t>63634420</t>
  </si>
  <si>
    <t>Натальиноярское</t>
  </si>
  <si>
    <t>63634410</t>
  </si>
  <si>
    <t>Нижнепокровское</t>
  </si>
  <si>
    <t>63634425</t>
  </si>
  <si>
    <t>63634430</t>
  </si>
  <si>
    <t>63634435</t>
  </si>
  <si>
    <t>Перелюбское</t>
  </si>
  <si>
    <t>63634440</t>
  </si>
  <si>
    <t>Смородинское</t>
  </si>
  <si>
    <t>63634447</t>
  </si>
  <si>
    <t>63634450</t>
  </si>
  <si>
    <t>Целинное</t>
  </si>
  <si>
    <t>63634460</t>
  </si>
  <si>
    <t>Петровский муниципальный район</t>
  </si>
  <si>
    <t>63635000</t>
  </si>
  <si>
    <t>Березовское</t>
  </si>
  <si>
    <t>63635410</t>
  </si>
  <si>
    <t>Город Петровск</t>
  </si>
  <si>
    <t>63635101</t>
  </si>
  <si>
    <t>Грачевское</t>
  </si>
  <si>
    <t>63635420</t>
  </si>
  <si>
    <t>63635435</t>
  </si>
  <si>
    <t>Пригородное</t>
  </si>
  <si>
    <t>63635460</t>
  </si>
  <si>
    <t>Синеньское</t>
  </si>
  <si>
    <t>63635465</t>
  </si>
  <si>
    <t>Питерский муниципальный район</t>
  </si>
  <si>
    <t>63636000</t>
  </si>
  <si>
    <t>Агафоновское</t>
  </si>
  <si>
    <t>63636405</t>
  </si>
  <si>
    <t>Алексашкинское</t>
  </si>
  <si>
    <t>63636410</t>
  </si>
  <si>
    <t>Малоузенское</t>
  </si>
  <si>
    <t>63636415</t>
  </si>
  <si>
    <t>Мироновское</t>
  </si>
  <si>
    <t>63636420</t>
  </si>
  <si>
    <t>Нивское</t>
  </si>
  <si>
    <t>63636430</t>
  </si>
  <si>
    <t>Новотульское</t>
  </si>
  <si>
    <t>63636425</t>
  </si>
  <si>
    <t>63636435</t>
  </si>
  <si>
    <t>Питерское</t>
  </si>
  <si>
    <t>63636446</t>
  </si>
  <si>
    <t>Давыдовское</t>
  </si>
  <si>
    <t>63637415</t>
  </si>
  <si>
    <t>63637423</t>
  </si>
  <si>
    <t>Клинцовское</t>
  </si>
  <si>
    <t>63637440</t>
  </si>
  <si>
    <t>Краснореченское</t>
  </si>
  <si>
    <t>63637445</t>
  </si>
  <si>
    <t>Надеждинское</t>
  </si>
  <si>
    <t>63637450</t>
  </si>
  <si>
    <t>Преображенское</t>
  </si>
  <si>
    <t>63637460</t>
  </si>
  <si>
    <t>Рахмановское</t>
  </si>
  <si>
    <t>63637470</t>
  </si>
  <si>
    <t>Старопорубежское</t>
  </si>
  <si>
    <t>63637485</t>
  </si>
  <si>
    <t>Ровенский муниципальный район</t>
  </si>
  <si>
    <t>63639000</t>
  </si>
  <si>
    <t>Кочетновское</t>
  </si>
  <si>
    <t>63639410</t>
  </si>
  <si>
    <t>Кривоярское</t>
  </si>
  <si>
    <t>63639420</t>
  </si>
  <si>
    <t>Луговское</t>
  </si>
  <si>
    <t>63639430</t>
  </si>
  <si>
    <t>63639440</t>
  </si>
  <si>
    <t>63639450</t>
  </si>
  <si>
    <t>Привольненское</t>
  </si>
  <si>
    <t>63639460</t>
  </si>
  <si>
    <t>Ровенское</t>
  </si>
  <si>
    <t>63639151</t>
  </si>
  <si>
    <t>Тарлыковское</t>
  </si>
  <si>
    <t>63639475</t>
  </si>
  <si>
    <t>Романовский муниципальный район</t>
  </si>
  <si>
    <t>63640000</t>
  </si>
  <si>
    <t>63640420</t>
  </si>
  <si>
    <t>Бобылевское</t>
  </si>
  <si>
    <t>63640440</t>
  </si>
  <si>
    <t>Большекарайское</t>
  </si>
  <si>
    <t>63640410</t>
  </si>
  <si>
    <t>Мордовокарайское</t>
  </si>
  <si>
    <t>63640435</t>
  </si>
  <si>
    <t>Подгорненское</t>
  </si>
  <si>
    <t>63640445</t>
  </si>
  <si>
    <t>Романовское</t>
  </si>
  <si>
    <t>63640151</t>
  </si>
  <si>
    <t>Усть-Щербединское</t>
  </si>
  <si>
    <t>63640450</t>
  </si>
  <si>
    <t>Ртищевский муниципальный район</t>
  </si>
  <si>
    <t>63641000</t>
  </si>
  <si>
    <t>Город Ртищево</t>
  </si>
  <si>
    <t>63641101</t>
  </si>
  <si>
    <t>Краснозвездинское</t>
  </si>
  <si>
    <t>63641428</t>
  </si>
  <si>
    <t>Макаровское</t>
  </si>
  <si>
    <t>63641444</t>
  </si>
  <si>
    <t>63641452</t>
  </si>
  <si>
    <t>Салтыковское</t>
  </si>
  <si>
    <t>63641468</t>
  </si>
  <si>
    <t>Урусовское</t>
  </si>
  <si>
    <t>63641484</t>
  </si>
  <si>
    <t>Шило-Голицынское</t>
  </si>
  <si>
    <t>63641488</t>
  </si>
  <si>
    <t>Самойловский муниципальный район</t>
  </si>
  <si>
    <t>63642000</t>
  </si>
  <si>
    <t>Благовещенское</t>
  </si>
  <si>
    <t>63642405</t>
  </si>
  <si>
    <t>Еловатское</t>
  </si>
  <si>
    <t>63642410</t>
  </si>
  <si>
    <t>Красавское</t>
  </si>
  <si>
    <t>63642420</t>
  </si>
  <si>
    <t>63642425</t>
  </si>
  <si>
    <t>63642445</t>
  </si>
  <si>
    <t>Самойловское</t>
  </si>
  <si>
    <t>63642151</t>
  </si>
  <si>
    <t>Святославское</t>
  </si>
  <si>
    <t>63642455</t>
  </si>
  <si>
    <t>Хрущевское</t>
  </si>
  <si>
    <t>63642460</t>
  </si>
  <si>
    <t>Саратовский муниципальный район</t>
  </si>
  <si>
    <t>63643000</t>
  </si>
  <si>
    <t>Александровское</t>
  </si>
  <si>
    <t>63643404</t>
  </si>
  <si>
    <t>Багаевское</t>
  </si>
  <si>
    <t>63643412</t>
  </si>
  <si>
    <t>Вольновское</t>
  </si>
  <si>
    <t>63643428</t>
  </si>
  <si>
    <t>Дубковское</t>
  </si>
  <si>
    <t>63643440</t>
  </si>
  <si>
    <t>Краснооктябрьское</t>
  </si>
  <si>
    <t>63643154</t>
  </si>
  <si>
    <t>Красный Текстильщик</t>
  </si>
  <si>
    <t>63643450</t>
  </si>
  <si>
    <t>Михайловское</t>
  </si>
  <si>
    <t>63643460</t>
  </si>
  <si>
    <t>Расковское</t>
  </si>
  <si>
    <t>63643470</t>
  </si>
  <si>
    <t>Рыбушанское</t>
  </si>
  <si>
    <t>63643472</t>
  </si>
  <si>
    <t>63643480</t>
  </si>
  <si>
    <t>Соколовское</t>
  </si>
  <si>
    <t>63643158</t>
  </si>
  <si>
    <t>Усть-Курдюмское</t>
  </si>
  <si>
    <t>63643496</t>
  </si>
  <si>
    <t>Золотостепское</t>
  </si>
  <si>
    <t>63644408</t>
  </si>
  <si>
    <t>Культурское</t>
  </si>
  <si>
    <t>63644411</t>
  </si>
  <si>
    <t>Любимовское</t>
  </si>
  <si>
    <t>63644422</t>
  </si>
  <si>
    <t>Мечетненское</t>
  </si>
  <si>
    <t>63644425</t>
  </si>
  <si>
    <t>Наливнянское</t>
  </si>
  <si>
    <t>63644427</t>
  </si>
  <si>
    <t>Пушкинское</t>
  </si>
  <si>
    <t>63644155</t>
  </si>
  <si>
    <t>Розовское</t>
  </si>
  <si>
    <t>63644433</t>
  </si>
  <si>
    <t>Степновское</t>
  </si>
  <si>
    <t>63644151</t>
  </si>
  <si>
    <t>63646405</t>
  </si>
  <si>
    <t>Идолгское</t>
  </si>
  <si>
    <t>63646425</t>
  </si>
  <si>
    <t>63646440</t>
  </si>
  <si>
    <t>63646446</t>
  </si>
  <si>
    <t>Сторожевское</t>
  </si>
  <si>
    <t>63646457</t>
  </si>
  <si>
    <t>Ягодно-Полянское</t>
  </si>
  <si>
    <t>63646470</t>
  </si>
  <si>
    <t>Турковский муниципальный район</t>
  </si>
  <si>
    <t>63647000</t>
  </si>
  <si>
    <t>Бороно-Михайловское</t>
  </si>
  <si>
    <t>63647405</t>
  </si>
  <si>
    <t>63647420</t>
  </si>
  <si>
    <t>Перевесинское</t>
  </si>
  <si>
    <t>63647435</t>
  </si>
  <si>
    <t>Рязанское</t>
  </si>
  <si>
    <t>63647445</t>
  </si>
  <si>
    <t>Студеновское</t>
  </si>
  <si>
    <t>63647450</t>
  </si>
  <si>
    <t>Турковское</t>
  </si>
  <si>
    <t>63647151</t>
  </si>
  <si>
    <t>63647460</t>
  </si>
  <si>
    <t>Борисоглебовское</t>
  </si>
  <si>
    <t>63648405</t>
  </si>
  <si>
    <t>Долинское</t>
  </si>
  <si>
    <t>63648415</t>
  </si>
  <si>
    <t>Ерусланское</t>
  </si>
  <si>
    <t>63648420</t>
  </si>
  <si>
    <t>Калдинское</t>
  </si>
  <si>
    <t>63648425</t>
  </si>
  <si>
    <t>Калужское</t>
  </si>
  <si>
    <t>63648430</t>
  </si>
  <si>
    <t>Морцевское</t>
  </si>
  <si>
    <t>63648435</t>
  </si>
  <si>
    <t>Мунинское</t>
  </si>
  <si>
    <t>63648437</t>
  </si>
  <si>
    <t>63648439</t>
  </si>
  <si>
    <t>Никольское</t>
  </si>
  <si>
    <t>63648440</t>
  </si>
  <si>
    <t>63648445</t>
  </si>
  <si>
    <t>63648455</t>
  </si>
  <si>
    <t>63648460</t>
  </si>
  <si>
    <t>Спартакское</t>
  </si>
  <si>
    <t>63648465</t>
  </si>
  <si>
    <t>Федоровское</t>
  </si>
  <si>
    <t>63648475</t>
  </si>
  <si>
    <t>Хвалынский муниципальный район</t>
  </si>
  <si>
    <t>63649000</t>
  </si>
  <si>
    <t>63649406</t>
  </si>
  <si>
    <t>Апалихинское</t>
  </si>
  <si>
    <t>63649410</t>
  </si>
  <si>
    <t>Благодатинское</t>
  </si>
  <si>
    <t>63649415</t>
  </si>
  <si>
    <t>Возрожденческое</t>
  </si>
  <si>
    <t>63649417</t>
  </si>
  <si>
    <t>Город Хвалынск</t>
  </si>
  <si>
    <t>63649101</t>
  </si>
  <si>
    <t>63649430</t>
  </si>
  <si>
    <t>Северное</t>
  </si>
  <si>
    <t>63649440</t>
  </si>
  <si>
    <t>Сосново-Мазинское</t>
  </si>
  <si>
    <t>63649450</t>
  </si>
  <si>
    <t>Безымянское</t>
  </si>
  <si>
    <t>63650405</t>
  </si>
  <si>
    <t>63650440</t>
  </si>
  <si>
    <t>Новопушкинское</t>
  </si>
  <si>
    <t>63650480</t>
  </si>
  <si>
    <t>63650460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</si>
  <si>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</si>
  <si>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</si>
  <si>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</si>
  <si>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</si>
  <si>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</si>
  <si>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</si>
  <si>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</si>
  <si>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</si>
  <si>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</si>
  <si>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</si>
  <si>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</si>
  <si>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</si>
  <si>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</si>
  <si>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</si>
  <si>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</si>
  <si>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</si>
  <si>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</si>
  <si>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</si>
  <si>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</si>
  <si>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</si>
  <si>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</si>
  <si>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</si>
  <si>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</si>
  <si>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</si>
  <si>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</si>
  <si>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</si>
  <si>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</si>
  <si>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</si>
  <si>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</si>
  <si>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</si>
  <si>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</si>
  <si>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</si>
  <si>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</si>
  <si>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</si>
  <si>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</si>
  <si>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</si>
  <si>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</si>
  <si>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</si>
  <si>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</si>
  <si>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</si>
  <si>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</si>
  <si>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</si>
  <si>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20.02.2015 10:13:34</t>
  </si>
  <si>
    <t>20.02.2015 10:19:36</t>
  </si>
  <si>
    <t>19.03.2015 14:30:48</t>
  </si>
  <si>
    <t>19.03.2015 16:06:35</t>
  </si>
  <si>
    <t>19.03.2015 16:17:26</t>
  </si>
  <si>
    <t>19.03.2015 16:48:43</t>
  </si>
  <si>
    <t>20.03.2015 08:05:48</t>
  </si>
  <si>
    <t>20.04.2015 10:59:56</t>
  </si>
  <si>
    <t>20.04.2015 11:46:27</t>
  </si>
  <si>
    <t>22.04.2015 08:35:31</t>
  </si>
  <si>
    <t>22.04.2015 08:37:11</t>
  </si>
  <si>
    <t>20.05.2015 14:12:02</t>
  </si>
  <si>
    <t>19.06.2015 10:12:20</t>
  </si>
  <si>
    <t>20.07.2015 16:07:58</t>
  </si>
  <si>
    <t>19.08.2015 09:35:00</t>
  </si>
  <si>
    <t>19.08.2015 09:36:26</t>
  </si>
  <si>
    <t>20.08.2015 09:36:29</t>
  </si>
  <si>
    <t>21.09.2015 08:37:01</t>
  </si>
  <si>
    <t>21.09.2015 16:44:48</t>
  </si>
  <si>
    <t>19.10.2015 09:38:28</t>
  </si>
  <si>
    <t>20.10.2015 13:20:48</t>
  </si>
  <si>
    <t>20.10.2015 14:56:01</t>
  </si>
  <si>
    <t>20.10.2015 14:13:21</t>
  </si>
  <si>
    <t>20.10.2015 14:22:38</t>
  </si>
  <si>
    <t>20.10.2015 15:57:39</t>
  </si>
  <si>
    <t>18.11.2015 09:48:02</t>
  </si>
  <si>
    <t>19.11.2015 09:02:43</t>
  </si>
  <si>
    <t>20.11.2015 11:12:40</t>
  </si>
  <si>
    <t>21.12.2015 10:57:00</t>
  </si>
  <si>
    <t>21.12.2015 13:27:13</t>
  </si>
  <si>
    <t>21.12.2015 14:44:15</t>
  </si>
  <si>
    <t>25.12.2015 08:43:21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</si>
</sst>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_-* #,##0.00[$€-1]_-;\-* #,##0.00[$€-1]_-;_-* &quot;-&quot;??[$€-1]_-"/>
    <numFmt numFmtId="166" formatCode="#,##0.0000"/>
  </numFmts>
  <fonts count="57" x14ac:knownFonts="1">
    <font>
      <sz val="9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9"/>
      <color indexed="9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color indexed="55"/>
      <name val="Tahom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6"/>
      <color indexed="63"/>
      <name val="Tahoma"/>
      <family val="2"/>
      <charset val="204"/>
    </font>
    <font>
      <sz val="9"/>
      <color indexed="23"/>
      <name val="Tahoma"/>
      <family val="2"/>
      <charset val="204"/>
    </font>
    <font>
      <sz val="9"/>
      <color indexed="8"/>
      <name val="Tahoma"/>
      <family val="2"/>
      <charset val="204"/>
    </font>
    <font>
      <sz val="11"/>
      <color indexed="63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63"/>
      <name val="Wingdings 2"/>
      <family val="1"/>
      <charset val="2"/>
    </font>
    <font>
      <b/>
      <sz val="9"/>
      <color indexed="81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3"/>
      </right>
      <top style="thin">
        <color indexed="55"/>
      </top>
      <bottom/>
      <diagonal/>
    </border>
    <border>
      <left style="thin">
        <color indexed="63"/>
      </left>
      <right/>
      <top style="thin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6">
    <xf numFmtId="0" fontId="0" fillId="0" borderId="0">
      <alignment horizontal="left" vertical="center"/>
    </xf>
    <xf numFmtId="0" fontId="9" fillId="0" borderId="0"/>
    <xf numFmtId="165" fontId="9" fillId="0" borderId="0"/>
    <xf numFmtId="0" fontId="11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21" fillId="0" borderId="1" applyNumberFormat="0" applyAlignment="0">
      <protection locked="0"/>
    </xf>
    <xf numFmtId="164" fontId="12" fillId="0" borderId="0" applyFont="0" applyFill="0" applyBorder="0" applyAlignment="0" applyProtection="0"/>
    <xf numFmtId="0" fontId="13" fillId="0" borderId="0" applyFill="0" applyBorder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21" fillId="2" borderId="1" applyNumberFormat="0" applyAlignment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/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49" fontId="26" fillId="3" borderId="2" applyNumberFormat="0">
      <alignment horizontal="center" vertical="center"/>
    </xf>
    <xf numFmtId="0" fontId="6" fillId="4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49" fontId="40" fillId="5" borderId="3" applyNumberFormat="0" applyFill="0" applyBorder="0" applyAlignment="0" applyProtection="0">
      <alignment horizontal="left" vertical="center"/>
    </xf>
    <xf numFmtId="0" fontId="18" fillId="0" borderId="0" applyBorder="0">
      <alignment horizontal="center" vertical="center" wrapText="1"/>
    </xf>
    <xf numFmtId="0" fontId="2" fillId="0" borderId="4" applyBorder="0">
      <alignment horizontal="center" vertical="center" wrapText="1"/>
    </xf>
    <xf numFmtId="4" fontId="1" fillId="6" borderId="5" applyBorder="0">
      <alignment horizontal="right"/>
    </xf>
    <xf numFmtId="49" fontId="1" fillId="0" borderId="0" applyBorder="0">
      <alignment vertical="top"/>
    </xf>
    <xf numFmtId="0" fontId="41" fillId="0" borderId="0"/>
    <xf numFmtId="0" fontId="8" fillId="0" borderId="0"/>
    <xf numFmtId="0" fontId="41" fillId="0" borderId="0"/>
    <xf numFmtId="0" fontId="1" fillId="0" borderId="0">
      <alignment horizontal="left" vertical="center"/>
    </xf>
    <xf numFmtId="0" fontId="23" fillId="7" borderId="0" applyNumberFormat="0" applyBorder="0" applyAlignment="0">
      <alignment horizontal="left" vertical="center"/>
    </xf>
    <xf numFmtId="0" fontId="10" fillId="0" borderId="0">
      <alignment horizontal="left" vertical="center"/>
    </xf>
    <xf numFmtId="49" fontId="1" fillId="7" borderId="0" applyBorder="0">
      <alignment vertical="top"/>
    </xf>
    <xf numFmtId="49" fontId="1" fillId="7" borderId="0" applyBorder="0">
      <alignment vertical="top"/>
    </xf>
    <xf numFmtId="0" fontId="41" fillId="0" borderId="0"/>
    <xf numFmtId="0" fontId="5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4" fontId="1" fillId="8" borderId="6" applyBorder="0">
      <alignment horizontal="right"/>
    </xf>
    <xf numFmtId="0" fontId="42" fillId="0" borderId="0" applyNumberFormat="0" applyFill="0" applyBorder="0" applyAlignment="0" applyProtection="0"/>
    <xf numFmtId="0" fontId="43" fillId="0" borderId="21" applyNumberFormat="0" applyFill="0" applyAlignment="0" applyProtection="0"/>
    <xf numFmtId="0" fontId="44" fillId="0" borderId="22" applyNumberFormat="0" applyFill="0" applyAlignment="0" applyProtection="0"/>
    <xf numFmtId="0" fontId="45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15" borderId="24" applyNumberFormat="0" applyAlignment="0" applyProtection="0"/>
    <xf numFmtId="0" fontId="50" fillId="15" borderId="25" applyNumberFormat="0" applyAlignment="0" applyProtection="0"/>
    <xf numFmtId="0" fontId="51" fillId="0" borderId="26" applyNumberFormat="0" applyFill="0" applyAlignment="0" applyProtection="0"/>
    <xf numFmtId="0" fontId="52" fillId="16" borderId="27" applyNumberFormat="0" applyAlignment="0" applyProtection="0"/>
    <xf numFmtId="0" fontId="53" fillId="0" borderId="0" applyNumberFormat="0" applyFill="0" applyBorder="0" applyAlignment="0" applyProtection="0"/>
    <xf numFmtId="0" fontId="1" fillId="17" borderId="28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29" applyNumberFormat="0" applyFill="0" applyAlignment="0" applyProtection="0"/>
    <xf numFmtId="0" fontId="56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56" fillId="41" borderId="0" applyNumberFormat="0" applyBorder="0" applyAlignment="0" applyProtection="0"/>
  </cellStyleXfs>
  <cellXfs count="181">
    <xf numFmtId="0" fontId="0" fillId="0" borderId="0" xfId="0">
      <alignment horizontal="left" vertical="center"/>
    </xf>
    <xf numFmtId="0" fontId="0" fillId="8" borderId="7" xfId="0" applyFill="1" applyBorder="1" applyAlignment="1" applyProtection="1">
      <alignment horizontal="center" vertical="center"/>
    </xf>
    <xf numFmtId="49" fontId="0" fillId="0" borderId="0" xfId="0" applyNumberFormat="1">
      <alignment horizontal="left" vertical="center"/>
    </xf>
    <xf numFmtId="0" fontId="41" fillId="0" borderId="0" xfId="41" applyProtection="1"/>
    <xf numFmtId="49" fontId="1" fillId="0" borderId="0" xfId="38">
      <alignment vertical="top"/>
    </xf>
    <xf numFmtId="0" fontId="27" fillId="0" borderId="0" xfId="0" applyFont="1" applyAlignment="1"/>
    <xf numFmtId="0" fontId="0" fillId="0" borderId="0" xfId="0" applyAlignment="1"/>
    <xf numFmtId="49" fontId="1" fillId="0" borderId="0" xfId="50" applyNumberFormat="1" applyFont="1" applyAlignment="1" applyProtection="1">
      <alignment vertical="center"/>
    </xf>
    <xf numFmtId="0" fontId="0" fillId="0" borderId="0" xfId="0" applyBorder="1" applyAlignment="1">
      <alignment horizontal="center" vertical="center" wrapText="1"/>
    </xf>
    <xf numFmtId="0" fontId="28" fillId="0" borderId="0" xfId="0" applyFont="1" applyAlignment="1">
      <alignment horizontal="justify"/>
    </xf>
    <xf numFmtId="0" fontId="29" fillId="0" borderId="0" xfId="0" applyFont="1" applyAlignment="1">
      <alignment horizontal="justify"/>
    </xf>
    <xf numFmtId="0" fontId="2" fillId="8" borderId="7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0" fontId="30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 wrapText="1" inden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left" vertical="center" wrapText="1" indent="1"/>
    </xf>
    <xf numFmtId="0" fontId="30" fillId="0" borderId="0" xfId="0" applyFont="1" applyAlignment="1" applyProtection="1">
      <alignment vertical="center" wrapText="1"/>
    </xf>
    <xf numFmtId="0" fontId="30" fillId="0" borderId="0" xfId="0" applyFont="1" applyBorder="1" applyAlignment="1" applyProtection="1">
      <alignment horizontal="left" vertical="center" wrapText="1"/>
    </xf>
    <xf numFmtId="0" fontId="32" fillId="0" borderId="0" xfId="0" applyFont="1" applyAlignment="1" applyProtection="1">
      <alignment vertical="center" wrapText="1"/>
    </xf>
    <xf numFmtId="0" fontId="30" fillId="0" borderId="0" xfId="0" applyFont="1" applyAlignment="1" applyProtection="1">
      <alignment horizontal="left" vertical="center" wrapText="1"/>
    </xf>
    <xf numFmtId="0" fontId="30" fillId="0" borderId="0" xfId="0" applyFont="1" applyAlignment="1" applyProtection="1">
      <alignment horizontal="right" vertical="center" wrapText="1" indent="1"/>
    </xf>
    <xf numFmtId="0" fontId="30" fillId="0" borderId="0" xfId="0" applyFont="1" applyAlignment="1" applyProtection="1">
      <alignment horizontal="left" vertical="center" wrapText="1" indent="1"/>
    </xf>
    <xf numFmtId="49" fontId="1" fillId="0" borderId="0" xfId="50" applyNumberFormat="1" applyFont="1" applyFill="1" applyAlignment="1" applyProtection="1">
      <alignment vertical="center"/>
    </xf>
    <xf numFmtId="0" fontId="19" fillId="0" borderId="0" xfId="52" applyFont="1" applyProtection="1"/>
    <xf numFmtId="0" fontId="1" fillId="0" borderId="0" xfId="52" applyFont="1" applyProtection="1"/>
    <xf numFmtId="0" fontId="19" fillId="0" borderId="0" xfId="52" applyNumberFormat="1" applyFont="1" applyProtection="1"/>
    <xf numFmtId="0" fontId="19" fillId="0" borderId="0" xfId="51" applyFont="1" applyProtection="1"/>
    <xf numFmtId="49" fontId="19" fillId="0" borderId="0" xfId="52" applyNumberFormat="1" applyFont="1" applyProtection="1"/>
    <xf numFmtId="0" fontId="19" fillId="0" borderId="0" xfId="52" applyFont="1" applyBorder="1" applyProtection="1"/>
    <xf numFmtId="0" fontId="1" fillId="0" borderId="0" xfId="52" applyFont="1" applyFill="1" applyBorder="1" applyAlignment="1" applyProtection="1">
      <alignment vertical="center"/>
    </xf>
    <xf numFmtId="0" fontId="1" fillId="0" borderId="0" xfId="52" applyFont="1" applyAlignment="1" applyProtection="1">
      <alignment vertical="center"/>
    </xf>
    <xf numFmtId="0" fontId="30" fillId="0" borderId="0" xfId="52" applyFont="1" applyProtection="1"/>
    <xf numFmtId="0" fontId="30" fillId="0" borderId="0" xfId="52" applyNumberFormat="1" applyFont="1" applyProtection="1"/>
    <xf numFmtId="0" fontId="30" fillId="0" borderId="0" xfId="51" applyFont="1" applyProtection="1"/>
    <xf numFmtId="49" fontId="30" fillId="0" borderId="0" xfId="52" applyNumberFormat="1" applyFont="1" applyProtection="1"/>
    <xf numFmtId="0" fontId="30" fillId="0" borderId="0" xfId="52" applyFont="1" applyBorder="1" applyProtection="1"/>
    <xf numFmtId="0" fontId="30" fillId="0" borderId="0" xfId="52" applyFont="1" applyFill="1" applyBorder="1" applyAlignment="1" applyProtection="1">
      <alignment vertical="center"/>
    </xf>
    <xf numFmtId="0" fontId="19" fillId="0" borderId="0" xfId="52" applyFont="1" applyAlignment="1" applyProtection="1">
      <alignment vertical="center"/>
    </xf>
    <xf numFmtId="0" fontId="30" fillId="0" borderId="0" xfId="53" applyFont="1" applyProtection="1"/>
    <xf numFmtId="49" fontId="30" fillId="0" borderId="0" xfId="53" applyNumberFormat="1" applyFont="1" applyProtection="1"/>
    <xf numFmtId="0" fontId="31" fillId="0" borderId="0" xfId="52" applyFont="1" applyAlignment="1" applyProtection="1">
      <alignment horizontal="center" vertical="center"/>
    </xf>
    <xf numFmtId="0" fontId="30" fillId="0" borderId="0" xfId="53" applyFont="1" applyBorder="1" applyAlignment="1" applyProtection="1">
      <alignment vertical="center"/>
    </xf>
    <xf numFmtId="0" fontId="30" fillId="0" borderId="8" xfId="0" applyFont="1" applyBorder="1" applyAlignment="1" applyProtection="1">
      <alignment horizontal="right" vertical="center" wrapText="1" indent="1"/>
    </xf>
    <xf numFmtId="0" fontId="30" fillId="0" borderId="8" xfId="0" applyFont="1" applyBorder="1" applyAlignment="1" applyProtection="1">
      <alignment horizontal="center" vertical="center" wrapText="1"/>
    </xf>
    <xf numFmtId="0" fontId="30" fillId="0" borderId="8" xfId="0" applyFont="1" applyBorder="1" applyAlignment="1" applyProtection="1">
      <alignment horizontal="left" vertical="center" wrapText="1" indent="1"/>
    </xf>
    <xf numFmtId="0" fontId="30" fillId="0" borderId="0" xfId="49" applyFont="1" applyProtection="1"/>
    <xf numFmtId="0" fontId="0" fillId="0" borderId="0" xfId="0" applyAlignment="1" applyProtection="1">
      <alignment vertical="top"/>
    </xf>
    <xf numFmtId="49" fontId="1" fillId="0" borderId="0" xfId="38" applyProtection="1">
      <alignment vertical="top"/>
    </xf>
    <xf numFmtId="49" fontId="30" fillId="0" borderId="0" xfId="38" applyFont="1" applyBorder="1">
      <alignment vertical="top"/>
    </xf>
    <xf numFmtId="49" fontId="30" fillId="0" borderId="0" xfId="38" applyFont="1" applyBorder="1" applyAlignment="1">
      <alignment vertical="center"/>
    </xf>
    <xf numFmtId="0" fontId="1" fillId="0" borderId="0" xfId="52" applyFont="1" applyBorder="1" applyProtection="1"/>
    <xf numFmtId="0" fontId="31" fillId="0" borderId="11" xfId="54" applyFont="1" applyFill="1" applyBorder="1" applyAlignment="1" applyProtection="1">
      <alignment vertical="center"/>
    </xf>
    <xf numFmtId="0" fontId="30" fillId="0" borderId="11" xfId="52" applyFont="1" applyFill="1" applyBorder="1" applyAlignment="1" applyProtection="1">
      <alignment vertical="center"/>
    </xf>
    <xf numFmtId="0" fontId="30" fillId="0" borderId="0" xfId="38" applyNumberFormat="1" applyFont="1" applyBorder="1" applyAlignment="1">
      <alignment vertical="center"/>
    </xf>
    <xf numFmtId="0" fontId="33" fillId="0" borderId="11" xfId="52" applyFont="1" applyBorder="1" applyAlignment="1" applyProtection="1">
      <alignment horizontal="center" vertical="center" wrapText="1"/>
    </xf>
    <xf numFmtId="49" fontId="30" fillId="0" borderId="12" xfId="38" applyFont="1" applyBorder="1" applyAlignment="1">
      <alignment vertical="center" wrapText="1"/>
    </xf>
    <xf numFmtId="49" fontId="30" fillId="0" borderId="12" xfId="38" applyFont="1" applyBorder="1" applyAlignment="1">
      <alignment horizontal="center" vertical="center" wrapText="1"/>
    </xf>
    <xf numFmtId="49" fontId="30" fillId="0" borderId="3" xfId="38" applyFont="1" applyBorder="1" applyAlignment="1">
      <alignment vertical="center" wrapText="1"/>
    </xf>
    <xf numFmtId="49" fontId="30" fillId="0" borderId="3" xfId="38" applyFont="1" applyBorder="1" applyAlignment="1">
      <alignment horizontal="center" vertical="center" wrapText="1"/>
    </xf>
    <xf numFmtId="49" fontId="30" fillId="0" borderId="0" xfId="38" applyFont="1" applyBorder="1" applyAlignment="1">
      <alignment horizontal="right" vertical="center"/>
    </xf>
    <xf numFmtId="49" fontId="30" fillId="0" borderId="10" xfId="38" applyFont="1" applyBorder="1" applyAlignment="1">
      <alignment horizontal="center" vertical="center" wrapText="1"/>
    </xf>
    <xf numFmtId="0" fontId="1" fillId="0" borderId="11" xfId="52" applyFont="1" applyFill="1" applyBorder="1" applyAlignment="1" applyProtection="1">
      <alignment vertical="center"/>
    </xf>
    <xf numFmtId="0" fontId="1" fillId="0" borderId="0" xfId="52" applyFont="1" applyBorder="1" applyAlignment="1" applyProtection="1">
      <alignment vertical="center"/>
    </xf>
    <xf numFmtId="0" fontId="1" fillId="0" borderId="11" xfId="52" applyFont="1" applyBorder="1" applyProtection="1"/>
    <xf numFmtId="49" fontId="1" fillId="0" borderId="0" xfId="38" applyFont="1" applyBorder="1" applyAlignment="1">
      <alignment horizontal="right" vertical="top"/>
    </xf>
    <xf numFmtId="49" fontId="1" fillId="0" borderId="3" xfId="38" applyFont="1" applyFill="1" applyBorder="1" applyAlignment="1" applyProtection="1">
      <alignment horizontal="center" vertical="center" wrapText="1"/>
    </xf>
    <xf numFmtId="49" fontId="1" fillId="0" borderId="3" xfId="38" applyFont="1" applyBorder="1" applyAlignment="1">
      <alignment horizontal="center" vertical="center" wrapText="1"/>
    </xf>
    <xf numFmtId="49" fontId="1" fillId="0" borderId="10" xfId="38" applyFont="1" applyFill="1" applyBorder="1" applyAlignment="1" applyProtection="1">
      <alignment horizontal="center" vertical="center" wrapText="1"/>
    </xf>
    <xf numFmtId="0" fontId="25" fillId="0" borderId="11" xfId="52" applyFont="1" applyBorder="1" applyAlignment="1" applyProtection="1">
      <alignment horizontal="center" vertical="center" wrapText="1"/>
    </xf>
    <xf numFmtId="49" fontId="1" fillId="0" borderId="12" xfId="38" applyFont="1" applyBorder="1" applyAlignment="1">
      <alignment vertical="center" wrapText="1"/>
    </xf>
    <xf numFmtId="49" fontId="1" fillId="0" borderId="12" xfId="38" applyFont="1" applyBorder="1" applyAlignment="1">
      <alignment horizontal="center" vertical="center" wrapText="1"/>
    </xf>
    <xf numFmtId="49" fontId="1" fillId="0" borderId="3" xfId="38" applyFont="1" applyBorder="1" applyAlignment="1">
      <alignment vertical="center" wrapText="1"/>
    </xf>
    <xf numFmtId="0" fontId="30" fillId="0" borderId="0" xfId="53" applyFont="1" applyBorder="1" applyProtection="1"/>
    <xf numFmtId="0" fontId="30" fillId="0" borderId="11" xfId="53" applyFont="1" applyBorder="1" applyProtection="1"/>
    <xf numFmtId="0" fontId="30" fillId="0" borderId="3" xfId="53" applyFont="1" applyFill="1" applyBorder="1" applyAlignment="1" applyProtection="1">
      <alignment horizontal="center" vertical="center" wrapText="1"/>
    </xf>
    <xf numFmtId="0" fontId="30" fillId="0" borderId="10" xfId="53" applyFont="1" applyFill="1" applyBorder="1" applyAlignment="1" applyProtection="1">
      <alignment horizontal="center" vertical="center" wrapText="1"/>
    </xf>
    <xf numFmtId="0" fontId="33" fillId="0" borderId="11" xfId="53" applyFont="1" applyBorder="1" applyAlignment="1" applyProtection="1">
      <alignment horizontal="center" vertical="center"/>
    </xf>
    <xf numFmtId="4" fontId="30" fillId="0" borderId="9" xfId="38" applyNumberFormat="1" applyFont="1" applyBorder="1" applyAlignment="1">
      <alignment horizontal="center" vertical="center" wrapText="1"/>
    </xf>
    <xf numFmtId="4" fontId="30" fillId="0" borderId="12" xfId="38" applyNumberFormat="1" applyFont="1" applyBorder="1" applyAlignment="1">
      <alignment horizontal="center" vertical="center" wrapText="1"/>
    </xf>
    <xf numFmtId="4" fontId="30" fillId="0" borderId="3" xfId="38" applyNumberFormat="1" applyFont="1" applyBorder="1" applyAlignment="1">
      <alignment horizontal="center" vertical="center" wrapText="1"/>
    </xf>
    <xf numFmtId="4" fontId="30" fillId="0" borderId="10" xfId="38" applyNumberFormat="1" applyFont="1" applyBorder="1" applyAlignment="1">
      <alignment horizontal="center" vertical="center" wrapText="1"/>
    </xf>
    <xf numFmtId="0" fontId="30" fillId="9" borderId="12" xfId="49" applyFont="1" applyFill="1" applyBorder="1" applyAlignment="1" applyProtection="1">
      <alignment horizontal="center" vertical="center"/>
    </xf>
    <xf numFmtId="0" fontId="35" fillId="0" borderId="0" xfId="39" applyFont="1"/>
    <xf numFmtId="0" fontId="36" fillId="0" borderId="0" xfId="39" applyFont="1" applyAlignment="1">
      <alignment vertical="center"/>
    </xf>
    <xf numFmtId="0" fontId="35" fillId="11" borderId="0" xfId="39" applyFont="1" applyFill="1" applyProtection="1"/>
    <xf numFmtId="0" fontId="35" fillId="0" borderId="0" xfId="39" applyFont="1" applyBorder="1"/>
    <xf numFmtId="0" fontId="37" fillId="9" borderId="0" xfId="49" applyFont="1" applyFill="1" applyBorder="1" applyAlignment="1" applyProtection="1">
      <alignment horizontal="center" vertical="center"/>
    </xf>
    <xf numFmtId="49" fontId="30" fillId="10" borderId="9" xfId="49" applyNumberFormat="1" applyFont="1" applyFill="1" applyBorder="1" applyAlignment="1" applyProtection="1">
      <alignment horizontal="left" vertical="center" wrapText="1"/>
      <protection locked="0"/>
    </xf>
    <xf numFmtId="0" fontId="30" fillId="0" borderId="11" xfId="52" applyFont="1" applyBorder="1" applyAlignment="1" applyProtection="1">
      <alignment horizontal="center" vertical="center" wrapText="1"/>
    </xf>
    <xf numFmtId="0" fontId="30" fillId="0" borderId="11" xfId="53" applyFont="1" applyBorder="1" applyAlignment="1" applyProtection="1">
      <alignment horizontal="center" vertical="center"/>
    </xf>
    <xf numFmtId="49" fontId="0" fillId="0" borderId="3" xfId="38" applyFont="1" applyBorder="1" applyAlignment="1">
      <alignment vertical="center" wrapText="1"/>
    </xf>
    <xf numFmtId="49" fontId="1" fillId="0" borderId="0" xfId="38" applyFont="1" applyProtection="1">
      <alignment vertical="top"/>
    </xf>
    <xf numFmtId="166" fontId="30" fillId="10" borderId="3" xfId="52" applyNumberFormat="1" applyFont="1" applyFill="1" applyBorder="1" applyAlignment="1" applyProtection="1">
      <alignment horizontal="right" vertical="center" wrapText="1"/>
      <protection locked="0"/>
    </xf>
    <xf numFmtId="166" fontId="30" fillId="8" borderId="3" xfId="38" applyNumberFormat="1" applyFont="1" applyFill="1" applyBorder="1" applyAlignment="1" applyProtection="1">
      <alignment horizontal="right" vertical="center" wrapText="1"/>
    </xf>
    <xf numFmtId="166" fontId="30" fillId="10" borderId="3" xfId="38" applyNumberFormat="1" applyFont="1" applyFill="1" applyBorder="1" applyAlignment="1" applyProtection="1">
      <alignment horizontal="right" vertical="center" wrapText="1"/>
      <protection locked="0"/>
    </xf>
    <xf numFmtId="166" fontId="30" fillId="10" borderId="12" xfId="38" applyNumberFormat="1" applyFont="1" applyFill="1" applyBorder="1" applyAlignment="1" applyProtection="1">
      <alignment horizontal="right" vertical="center" wrapText="1"/>
      <protection locked="0"/>
    </xf>
    <xf numFmtId="166" fontId="30" fillId="8" borderId="10" xfId="38" applyNumberFormat="1" applyFont="1" applyFill="1" applyBorder="1" applyAlignment="1" applyProtection="1">
      <alignment horizontal="right" vertical="center" wrapText="1"/>
    </xf>
    <xf numFmtId="166" fontId="30" fillId="10" borderId="10" xfId="38" applyNumberFormat="1" applyFont="1" applyFill="1" applyBorder="1" applyAlignment="1" applyProtection="1">
      <alignment horizontal="right" vertical="center" wrapText="1"/>
      <protection locked="0"/>
    </xf>
    <xf numFmtId="166" fontId="30" fillId="10" borderId="11" xfId="52" applyNumberFormat="1" applyFont="1" applyFill="1" applyBorder="1" applyAlignment="1" applyProtection="1">
      <alignment horizontal="right" vertical="center" wrapText="1"/>
      <protection locked="0"/>
    </xf>
    <xf numFmtId="166" fontId="30" fillId="10" borderId="10" xfId="52" applyNumberFormat="1" applyFont="1" applyFill="1" applyBorder="1" applyAlignment="1" applyProtection="1">
      <alignment horizontal="right" vertical="center" wrapText="1"/>
      <protection locked="0"/>
    </xf>
    <xf numFmtId="166" fontId="30" fillId="8" borderId="12" xfId="52" applyNumberFormat="1" applyFont="1" applyFill="1" applyBorder="1" applyAlignment="1" applyProtection="1">
      <alignment horizontal="right" vertical="center"/>
    </xf>
    <xf numFmtId="166" fontId="30" fillId="8" borderId="13" xfId="52" applyNumberFormat="1" applyFont="1" applyFill="1" applyBorder="1" applyAlignment="1" applyProtection="1">
      <alignment horizontal="right" vertical="center"/>
    </xf>
    <xf numFmtId="166" fontId="30" fillId="8" borderId="14" xfId="52" applyNumberFormat="1" applyFont="1" applyFill="1" applyBorder="1" applyAlignment="1" applyProtection="1">
      <alignment horizontal="right" vertical="center"/>
    </xf>
    <xf numFmtId="166" fontId="30" fillId="8" borderId="15" xfId="52" applyNumberFormat="1" applyFont="1" applyFill="1" applyBorder="1" applyAlignment="1" applyProtection="1">
      <alignment horizontal="right" vertical="center"/>
    </xf>
    <xf numFmtId="166" fontId="30" fillId="8" borderId="9" xfId="52" applyNumberFormat="1" applyFont="1" applyFill="1" applyBorder="1" applyAlignment="1" applyProtection="1">
      <alignment horizontal="right" vertical="center"/>
    </xf>
    <xf numFmtId="166" fontId="30" fillId="10" borderId="3" xfId="52" applyNumberFormat="1" applyFont="1" applyFill="1" applyBorder="1" applyAlignment="1" applyProtection="1">
      <alignment horizontal="right"/>
      <protection locked="0"/>
    </xf>
    <xf numFmtId="166" fontId="30" fillId="10" borderId="11" xfId="52" applyNumberFormat="1" applyFont="1" applyFill="1" applyBorder="1" applyAlignment="1" applyProtection="1">
      <alignment horizontal="right"/>
      <protection locked="0"/>
    </xf>
    <xf numFmtId="166" fontId="30" fillId="10" borderId="10" xfId="52" applyNumberFormat="1" applyFont="1" applyFill="1" applyBorder="1" applyAlignment="1" applyProtection="1">
      <alignment horizontal="right"/>
      <protection locked="0"/>
    </xf>
    <xf numFmtId="166" fontId="30" fillId="10" borderId="12" xfId="52" applyNumberFormat="1" applyFont="1" applyFill="1" applyBorder="1" applyAlignment="1" applyProtection="1">
      <alignment horizontal="right"/>
      <protection locked="0"/>
    </xf>
    <xf numFmtId="166" fontId="30" fillId="10" borderId="15" xfId="52" applyNumberFormat="1" applyFont="1" applyFill="1" applyBorder="1" applyAlignment="1" applyProtection="1">
      <alignment horizontal="right"/>
      <protection locked="0"/>
    </xf>
    <xf numFmtId="166" fontId="30" fillId="10" borderId="9" xfId="52" applyNumberFormat="1" applyFont="1" applyFill="1" applyBorder="1" applyAlignment="1" applyProtection="1">
      <alignment horizontal="right"/>
      <protection locked="0"/>
    </xf>
    <xf numFmtId="49" fontId="30" fillId="0" borderId="13" xfId="38" applyFont="1" applyFill="1" applyBorder="1" applyAlignment="1" applyProtection="1">
      <alignment horizontal="center" vertical="center" wrapText="1"/>
    </xf>
    <xf numFmtId="166" fontId="30" fillId="10" borderId="16" xfId="52" applyNumberFormat="1" applyFont="1" applyFill="1" applyBorder="1" applyAlignment="1" applyProtection="1">
      <alignment horizontal="right" vertical="center" wrapText="1"/>
      <protection locked="0"/>
    </xf>
    <xf numFmtId="166" fontId="30" fillId="10" borderId="17" xfId="52" applyNumberFormat="1" applyFont="1" applyFill="1" applyBorder="1" applyAlignment="1" applyProtection="1">
      <alignment horizontal="right" vertical="center" wrapText="1"/>
      <protection locked="0"/>
    </xf>
    <xf numFmtId="166" fontId="30" fillId="10" borderId="16" xfId="52" applyNumberFormat="1" applyFont="1" applyFill="1" applyBorder="1" applyAlignment="1" applyProtection="1">
      <alignment horizontal="right"/>
      <protection locked="0"/>
    </xf>
    <xf numFmtId="166" fontId="30" fillId="10" borderId="13" xfId="52" applyNumberFormat="1" applyFont="1" applyFill="1" applyBorder="1" applyAlignment="1" applyProtection="1">
      <alignment horizontal="right"/>
      <protection locked="0"/>
    </xf>
    <xf numFmtId="49" fontId="30" fillId="0" borderId="11" xfId="38" applyFont="1" applyBorder="1" applyAlignment="1">
      <alignment horizontal="center" vertical="center" wrapText="1"/>
    </xf>
    <xf numFmtId="49" fontId="30" fillId="0" borderId="14" xfId="38" applyFont="1" applyBorder="1" applyAlignment="1">
      <alignment horizontal="center" vertical="center" wrapText="1"/>
    </xf>
    <xf numFmtId="49" fontId="30" fillId="0" borderId="13" xfId="38" applyFont="1" applyBorder="1" applyAlignment="1">
      <alignment horizontal="center" vertical="center" wrapText="1"/>
    </xf>
    <xf numFmtId="49" fontId="1" fillId="0" borderId="12" xfId="38" applyFont="1" applyFill="1" applyBorder="1" applyAlignment="1" applyProtection="1">
      <alignment horizontal="center" vertical="center" wrapText="1"/>
    </xf>
    <xf numFmtId="49" fontId="1" fillId="0" borderId="13" xfId="38" applyFont="1" applyFill="1" applyBorder="1" applyAlignment="1" applyProtection="1">
      <alignment horizontal="center" vertical="center" wrapText="1"/>
    </xf>
    <xf numFmtId="49" fontId="0" fillId="0" borderId="0" xfId="38" applyFont="1" applyProtection="1">
      <alignment vertical="top"/>
    </xf>
    <xf numFmtId="0" fontId="20" fillId="0" borderId="0" xfId="52" applyFont="1" applyProtection="1"/>
    <xf numFmtId="0" fontId="21" fillId="0" borderId="0" xfId="52" applyFont="1" applyProtection="1"/>
    <xf numFmtId="0" fontId="21" fillId="0" borderId="0" xfId="52" applyFont="1" applyBorder="1" applyAlignment="1" applyProtection="1">
      <alignment horizontal="center" vertical="center"/>
    </xf>
    <xf numFmtId="0" fontId="21" fillId="0" borderId="0" xfId="52" applyFont="1" applyBorder="1" applyProtection="1"/>
    <xf numFmtId="0" fontId="21" fillId="0" borderId="0" xfId="52" applyFont="1" applyAlignment="1" applyProtection="1">
      <alignment horizontal="center" vertical="center"/>
    </xf>
    <xf numFmtId="0" fontId="21" fillId="0" borderId="18" xfId="52" applyFont="1" applyBorder="1" applyProtection="1"/>
    <xf numFmtId="0" fontId="21" fillId="0" borderId="0" xfId="52" applyFont="1" applyAlignment="1" applyProtection="1">
      <alignment horizontal="left" vertical="center"/>
    </xf>
    <xf numFmtId="0" fontId="21" fillId="0" borderId="0" xfId="52" applyFont="1" applyAlignment="1" applyProtection="1">
      <alignment vertical="center"/>
    </xf>
    <xf numFmtId="166" fontId="30" fillId="8" borderId="3" xfId="52" applyNumberFormat="1" applyFont="1" applyFill="1" applyBorder="1" applyAlignment="1" applyProtection="1">
      <alignment horizontal="right" vertical="center" wrapText="1"/>
    </xf>
    <xf numFmtId="166" fontId="30" fillId="8" borderId="16" xfId="52" applyNumberFormat="1" applyFont="1" applyFill="1" applyBorder="1" applyAlignment="1" applyProtection="1">
      <alignment horizontal="right" vertical="center" wrapText="1"/>
    </xf>
    <xf numFmtId="166" fontId="30" fillId="8" borderId="10" xfId="52" applyNumberFormat="1" applyFont="1" applyFill="1" applyBorder="1" applyAlignment="1" applyProtection="1">
      <alignment horizontal="right" vertical="center" wrapText="1"/>
    </xf>
    <xf numFmtId="166" fontId="34" fillId="0" borderId="3" xfId="52" applyNumberFormat="1" applyFont="1" applyFill="1" applyBorder="1" applyAlignment="1" applyProtection="1">
      <alignment horizontal="center"/>
    </xf>
    <xf numFmtId="166" fontId="30" fillId="0" borderId="3" xfId="52" applyNumberFormat="1" applyFont="1" applyFill="1" applyBorder="1" applyAlignment="1" applyProtection="1">
      <alignment horizontal="right"/>
    </xf>
    <xf numFmtId="166" fontId="30" fillId="0" borderId="16" xfId="52" applyNumberFormat="1" applyFont="1" applyFill="1" applyBorder="1" applyAlignment="1" applyProtection="1">
      <alignment horizontal="right"/>
    </xf>
    <xf numFmtId="166" fontId="30" fillId="0" borderId="17" xfId="52" applyNumberFormat="1" applyFont="1" applyFill="1" applyBorder="1" applyAlignment="1" applyProtection="1">
      <alignment horizontal="right"/>
    </xf>
    <xf numFmtId="166" fontId="30" fillId="0" borderId="11" xfId="52" applyNumberFormat="1" applyFont="1" applyFill="1" applyBorder="1" applyAlignment="1" applyProtection="1">
      <alignment horizontal="right"/>
    </xf>
    <xf numFmtId="166" fontId="30" fillId="0" borderId="10" xfId="52" applyNumberFormat="1" applyFont="1" applyFill="1" applyBorder="1" applyAlignment="1" applyProtection="1">
      <alignment horizontal="right"/>
    </xf>
    <xf numFmtId="166" fontId="30" fillId="10" borderId="19" xfId="38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42">
      <alignment horizontal="left" vertical="center"/>
    </xf>
    <xf numFmtId="22" fontId="30" fillId="0" borderId="0" xfId="0" applyNumberFormat="1" applyFont="1" applyAlignment="1" applyProtection="1">
      <alignment horizontal="right" vertical="center" wrapText="1" indent="1"/>
    </xf>
    <xf numFmtId="0" fontId="21" fillId="0" borderId="20" xfId="52" applyFont="1" applyBorder="1" applyAlignment="1" applyProtection="1">
      <alignment horizontal="center" vertical="center"/>
    </xf>
    <xf numFmtId="0" fontId="21" fillId="0" borderId="18" xfId="52" applyNumberFormat="1" applyFont="1" applyBorder="1" applyAlignment="1" applyProtection="1">
      <alignment horizontal="center" vertical="center"/>
    </xf>
    <xf numFmtId="0" fontId="21" fillId="0" borderId="18" xfId="52" applyFont="1" applyBorder="1" applyAlignment="1" applyProtection="1">
      <alignment horizontal="center" vertical="center" wrapText="1"/>
    </xf>
    <xf numFmtId="0" fontId="21" fillId="0" borderId="18" xfId="52" applyFont="1" applyBorder="1" applyAlignment="1" applyProtection="1">
      <alignment horizontal="center" vertical="center"/>
    </xf>
    <xf numFmtId="0" fontId="21" fillId="0" borderId="0" xfId="52" applyFont="1" applyBorder="1" applyAlignment="1" applyProtection="1">
      <alignment horizontal="center" vertical="center"/>
    </xf>
    <xf numFmtId="0" fontId="21" fillId="0" borderId="0" xfId="52" applyFont="1" applyBorder="1" applyAlignment="1" applyProtection="1">
      <alignment horizontal="center" vertical="center" wrapText="1"/>
    </xf>
    <xf numFmtId="0" fontId="21" fillId="0" borderId="0" xfId="52" applyFont="1" applyAlignment="1" applyProtection="1">
      <alignment horizontal="center" vertical="center"/>
    </xf>
    <xf numFmtId="49" fontId="30" fillId="0" borderId="3" xfId="38" applyFont="1" applyFill="1" applyBorder="1" applyAlignment="1" applyProtection="1">
      <alignment horizontal="center" vertical="center" wrapText="1"/>
    </xf>
    <xf numFmtId="0" fontId="30" fillId="0" borderId="11" xfId="52" applyFont="1" applyBorder="1" applyAlignment="1" applyProtection="1">
      <alignment horizontal="left" vertical="center"/>
    </xf>
    <xf numFmtId="0" fontId="30" fillId="0" borderId="0" xfId="52" applyFont="1" applyBorder="1" applyAlignment="1" applyProtection="1">
      <alignment horizontal="left" vertical="center"/>
    </xf>
    <xf numFmtId="49" fontId="30" fillId="0" borderId="3" xfId="38" applyFont="1" applyBorder="1" applyAlignment="1">
      <alignment horizontal="center" vertical="center" wrapText="1"/>
    </xf>
    <xf numFmtId="49" fontId="30" fillId="0" borderId="12" xfId="38" applyFont="1" applyBorder="1" applyAlignment="1">
      <alignment horizontal="center" vertical="center" wrapText="1"/>
    </xf>
    <xf numFmtId="49" fontId="30" fillId="0" borderId="17" xfId="38" applyFont="1" applyBorder="1" applyAlignment="1">
      <alignment horizontal="center" vertical="center" wrapText="1"/>
    </xf>
    <xf numFmtId="49" fontId="30" fillId="0" borderId="16" xfId="38" applyFont="1" applyBorder="1" applyAlignment="1">
      <alignment horizontal="center" vertical="center" wrapText="1"/>
    </xf>
    <xf numFmtId="49" fontId="30" fillId="0" borderId="11" xfId="38" applyFont="1" applyBorder="1" applyAlignment="1">
      <alignment horizontal="center" vertical="center" wrapText="1"/>
    </xf>
    <xf numFmtId="49" fontId="30" fillId="0" borderId="10" xfId="38" applyFont="1" applyBorder="1" applyAlignment="1">
      <alignment horizontal="center" vertical="center" wrapText="1"/>
    </xf>
    <xf numFmtId="49" fontId="30" fillId="0" borderId="13" xfId="38" applyFont="1" applyBorder="1" applyAlignment="1">
      <alignment horizontal="center" vertical="center" wrapText="1"/>
    </xf>
    <xf numFmtId="49" fontId="1" fillId="0" borderId="11" xfId="38" applyFont="1" applyFill="1" applyBorder="1" applyAlignment="1" applyProtection="1">
      <alignment horizontal="center" vertical="center" wrapText="1"/>
    </xf>
    <xf numFmtId="49" fontId="1" fillId="0" borderId="3" xfId="38" applyFont="1" applyFill="1" applyBorder="1" applyAlignment="1" applyProtection="1">
      <alignment horizontal="center" vertical="center" wrapText="1"/>
    </xf>
    <xf numFmtId="49" fontId="1" fillId="0" borderId="10" xfId="38" applyFont="1" applyFill="1" applyBorder="1" applyAlignment="1" applyProtection="1">
      <alignment horizontal="center" vertical="center" wrapText="1"/>
    </xf>
    <xf numFmtId="49" fontId="1" fillId="0" borderId="17" xfId="38" applyFont="1" applyFill="1" applyBorder="1" applyAlignment="1" applyProtection="1">
      <alignment horizontal="center" vertical="center" wrapText="1"/>
    </xf>
    <xf numFmtId="49" fontId="1" fillId="0" borderId="14" xfId="38" applyFont="1" applyFill="1" applyBorder="1" applyAlignment="1" applyProtection="1">
      <alignment horizontal="center" vertical="center" wrapText="1"/>
    </xf>
    <xf numFmtId="49" fontId="1" fillId="0" borderId="16" xfId="38" applyFont="1" applyFill="1" applyBorder="1" applyAlignment="1" applyProtection="1">
      <alignment horizontal="center" vertical="center" wrapText="1"/>
    </xf>
    <xf numFmtId="49" fontId="1" fillId="0" borderId="15" xfId="38" applyFont="1" applyFill="1" applyBorder="1" applyAlignment="1" applyProtection="1">
      <alignment horizontal="center" vertical="center" wrapText="1"/>
    </xf>
    <xf numFmtId="49" fontId="1" fillId="0" borderId="17" xfId="38" applyFont="1" applyBorder="1" applyAlignment="1">
      <alignment horizontal="center" vertical="center" wrapText="1"/>
    </xf>
    <xf numFmtId="49" fontId="1" fillId="0" borderId="3" xfId="38" applyFont="1" applyBorder="1" applyAlignment="1">
      <alignment horizontal="center" vertical="center" wrapText="1"/>
    </xf>
    <xf numFmtId="49" fontId="1" fillId="0" borderId="16" xfId="38" applyFont="1" applyBorder="1" applyAlignment="1">
      <alignment horizontal="center" vertical="center" wrapText="1"/>
    </xf>
    <xf numFmtId="49" fontId="1" fillId="0" borderId="11" xfId="38" applyFont="1" applyBorder="1" applyAlignment="1">
      <alignment horizontal="center" vertical="center"/>
    </xf>
    <xf numFmtId="49" fontId="1" fillId="0" borderId="3" xfId="38" applyFont="1" applyBorder="1" applyAlignment="1">
      <alignment horizontal="center" vertical="center"/>
    </xf>
    <xf numFmtId="49" fontId="1" fillId="0" borderId="16" xfId="38" applyFont="1" applyBorder="1" applyAlignment="1">
      <alignment horizontal="center" vertical="center"/>
    </xf>
    <xf numFmtId="0" fontId="1" fillId="0" borderId="11" xfId="52" applyFont="1" applyBorder="1" applyAlignment="1" applyProtection="1">
      <alignment horizontal="center" vertical="center"/>
    </xf>
    <xf numFmtId="0" fontId="1" fillId="0" borderId="3" xfId="52" applyFont="1" applyBorder="1" applyAlignment="1" applyProtection="1">
      <alignment horizontal="center" vertical="center"/>
    </xf>
    <xf numFmtId="0" fontId="1" fillId="0" borderId="16" xfId="52" applyFont="1" applyBorder="1" applyAlignment="1" applyProtection="1">
      <alignment horizontal="center" vertical="center"/>
    </xf>
    <xf numFmtId="49" fontId="0" fillId="0" borderId="11" xfId="38" applyFont="1" applyBorder="1" applyAlignment="1">
      <alignment horizontal="center" vertical="center" wrapText="1"/>
    </xf>
    <xf numFmtId="49" fontId="1" fillId="0" borderId="10" xfId="38" applyFont="1" applyBorder="1" applyAlignment="1">
      <alignment horizontal="center" vertical="center" wrapText="1"/>
    </xf>
    <xf numFmtId="49" fontId="1" fillId="0" borderId="11" xfId="38" applyFont="1" applyBorder="1" applyAlignment="1">
      <alignment horizontal="center" vertical="center" wrapText="1"/>
    </xf>
    <xf numFmtId="0" fontId="1" fillId="0" borderId="11" xfId="52" applyFont="1" applyBorder="1" applyAlignment="1" applyProtection="1">
      <alignment horizontal="left" vertical="center"/>
    </xf>
    <xf numFmtId="49" fontId="1" fillId="0" borderId="12" xfId="38" applyFont="1" applyFill="1" applyBorder="1" applyAlignment="1" applyProtection="1">
      <alignment horizontal="center" vertical="center" wrapText="1"/>
    </xf>
  </cellXfs>
  <cellStyles count="96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73" builtinId="30" hidden="1"/>
    <cellStyle name="20% - Акцент2" xfId="77" builtinId="34" hidden="1"/>
    <cellStyle name="20% - Акцент3" xfId="81" builtinId="38" hidden="1"/>
    <cellStyle name="20% - Акцент4" xfId="85" builtinId="42" hidden="1"/>
    <cellStyle name="20% - Акцент5" xfId="89" builtinId="46" hidden="1"/>
    <cellStyle name="20% - Акцент6" xfId="93" builtinId="50" hidden="1"/>
    <cellStyle name="40% - Акцент1" xfId="74" builtinId="31" hidden="1"/>
    <cellStyle name="40% - Акцент2" xfId="78" builtinId="35" hidden="1"/>
    <cellStyle name="40% - Акцент3" xfId="82" builtinId="39" hidden="1"/>
    <cellStyle name="40% - Акцент4" xfId="86" builtinId="43" hidden="1"/>
    <cellStyle name="40% - Акцент5" xfId="90" builtinId="47" hidden="1"/>
    <cellStyle name="40% - Акцент6" xfId="94" builtinId="51" hidden="1"/>
    <cellStyle name="60% - Акцент1" xfId="75" builtinId="32" hidden="1"/>
    <cellStyle name="60% - Акцент2" xfId="79" builtinId="36" hidden="1"/>
    <cellStyle name="60% - Акцент3" xfId="83" builtinId="40" hidden="1"/>
    <cellStyle name="60% - Акцент4" xfId="87" builtinId="44" hidden="1"/>
    <cellStyle name="60% - Акцент5" xfId="91" builtinId="48" hidden="1"/>
    <cellStyle name="60% - Акцент6" xfId="95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72" builtinId="29" hidden="1"/>
    <cellStyle name="Акцент2" xfId="76" builtinId="33" hidden="1"/>
    <cellStyle name="Акцент3" xfId="80" builtinId="37" hidden="1"/>
    <cellStyle name="Акцент4" xfId="84" builtinId="41" hidden="1"/>
    <cellStyle name="Акцент5" xfId="88" builtinId="45" hidden="1"/>
    <cellStyle name="Акцент6" xfId="92" builtinId="49" hidden="1"/>
    <cellStyle name="Ввод " xfId="27" builtinId="20" customBuiltin="1"/>
    <cellStyle name="Вывод" xfId="64" builtinId="21" hidden="1"/>
    <cellStyle name="Вычисление" xfId="65" builtinId="22" hidden="1"/>
    <cellStyle name="Гиперссылка" xfId="28" builtinId="8" customBuiltin="1"/>
    <cellStyle name="Гиперссылка 2 2" xfId="29"/>
    <cellStyle name="Гиперссылка 2 2 2" xfId="30"/>
    <cellStyle name="Гиперссылка 4" xfId="31"/>
    <cellStyle name="Гиперссылка 4 6" xfId="32"/>
    <cellStyle name="Гиперссылка 5" xfId="33"/>
    <cellStyle name="Двойной клик" xfId="34"/>
    <cellStyle name="Заголовок" xfId="35"/>
    <cellStyle name="Заголовок 1" xfId="57" builtinId="16" hidden="1"/>
    <cellStyle name="Заголовок 2" xfId="58" builtinId="17" hidden="1"/>
    <cellStyle name="Заголовок 3" xfId="59" builtinId="18" hidden="1"/>
    <cellStyle name="Заголовок 4" xfId="60" builtinId="19" hidden="1"/>
    <cellStyle name="ЗаголовокСтолбца" xfId="36"/>
    <cellStyle name="Значение" xfId="37"/>
    <cellStyle name="Итог" xfId="71" builtinId="25" hidden="1"/>
    <cellStyle name="Контрольная ячейка" xfId="67" builtinId="23" hidden="1"/>
    <cellStyle name="Название" xfId="56" builtinId="15" hidden="1"/>
    <cellStyle name="Нейтральный" xfId="63" builtinId="28" hidden="1"/>
    <cellStyle name="Обычный" xfId="0" builtinId="0" customBuiltin="1"/>
    <cellStyle name="Обычный 10" xfId="38"/>
    <cellStyle name="Обычный 11" xfId="39"/>
    <cellStyle name="Обычный 12 2" xfId="40"/>
    <cellStyle name="Обычный 12 3 2" xfId="41"/>
    <cellStyle name="Обычный 2" xfId="42"/>
    <cellStyle name="Обычный 2 14" xfId="43"/>
    <cellStyle name="Обычный 3" xfId="44"/>
    <cellStyle name="Обычный 3 3" xfId="45"/>
    <cellStyle name="Обычный 3 3 2" xfId="46"/>
    <cellStyle name="Обычный 3 4" xfId="47"/>
    <cellStyle name="Обычный 4 3" xfId="48"/>
    <cellStyle name="Обычный_MINENERGO.340.PRIL79(v0.1)" xfId="49"/>
    <cellStyle name="Обычный_ЖКУ_проект3" xfId="50"/>
    <cellStyle name="Обычный_Полезный отпуск электроэнергии и мощности, реализуемой по нерегулируемым ценам" xfId="51"/>
    <cellStyle name="Обычный_Полезный отпуск электроэнергии и мощности, реализуемой по регулируемым ценам" xfId="52"/>
    <cellStyle name="Обычный_Продажа" xfId="53"/>
    <cellStyle name="Обычный_Шаблон по источникам для Модуля Реестр (2)" xfId="54"/>
    <cellStyle name="Плохой" xfId="62" builtinId="27" hidden="1"/>
    <cellStyle name="Пояснение" xfId="70" builtinId="53" hidden="1"/>
    <cellStyle name="Примечание" xfId="69" builtinId="10" hidden="1"/>
    <cellStyle name="Связанная ячейка" xfId="66" builtinId="24" hidden="1"/>
    <cellStyle name="Текст предупреждения" xfId="68" builtinId="11" hidden="1"/>
    <cellStyle name="ФормулаВБ_Мониторинг инвестиций" xfId="55"/>
    <cellStyle name="Хороший" xfId="61" builtinId="26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80010</xdr:colOff>
      <xdr:row>0</xdr:row>
      <xdr:rowOff>114300</xdr:rowOff>
    </xdr:from>
    <xdr:to>
      <xdr:col>6</xdr:col>
      <xdr:colOff>47707</xdr:colOff>
      <xdr:row>1</xdr:row>
      <xdr:rowOff>256886</xdr:rowOff>
    </xdr:to>
    <xdr:sp macro="[0]!modUpdTemplLogger.cmdClearLog_Click" textlink="">
      <xdr:nvSpPr>
        <xdr:cNvPr id="184492" name="cmdClearLog"/>
        <xdr:cNvSpPr>
          <a:spLocks noChangeArrowheads="1"/>
        </xdr:cNvSpPr>
      </xdr:nvSpPr>
      <xdr:spPr bwMode="auto">
        <a:xfrm>
          <a:off x="8905875" y="114300"/>
          <a:ext cx="1171575" cy="247650"/>
        </a:xfrm>
        <a:prstGeom prst="roundRect">
          <a:avLst>
            <a:gd name="adj" fmla="val 16667"/>
          </a:avLst>
        </a:prstGeom>
        <a:gradFill flip="none" rotWithShape="1">
          <a:gsLst>
            <a:gs pos="0">
              <a:schemeClr val="bg1"/>
            </a:gs>
            <a:gs pos="100000">
              <a:srgbClr val="C0C0C0"/>
            </a:gs>
          </a:gsLst>
          <a:lin ang="5400000" scaled="1"/>
          <a:tileRect/>
        </a:gradFill>
        <a:ln w="952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0</xdr:row>
          <xdr:rowOff>57150</xdr:rowOff>
        </xdr:from>
        <xdr:to>
          <xdr:col>5</xdr:col>
          <xdr:colOff>400050</xdr:colOff>
          <xdr:row>0</xdr:row>
          <xdr:rowOff>361950</xdr:rowOff>
        </xdr:to>
        <xdr:sp macro="" textlink="">
          <xdr:nvSpPr>
            <xdr:cNvPr id="8193" name="cmdGetListAllSheets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Prov">
    <tabColor indexed="47"/>
  </sheetPr>
  <dimension ref="A1"/>
  <sheetViews>
    <sheetView showGridLines="0" workbookViewId="0">
      <selection activeCell="G44" sqref="G44"/>
    </sheetView>
  </sheetViews>
  <sheetFormatPr defaultColWidth="9.140625" defaultRowHeight="11.25" x14ac:dyDescent="0.15"/>
  <cols>
    <col min="1" max="16384" width="9.140625" style="141"/>
  </cols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 enableFormatConditionsCalculation="0">
    <tabColor indexed="47"/>
  </sheetPr>
  <dimension ref="A1:E38"/>
  <sheetViews>
    <sheetView showGridLines="0" workbookViewId="0">
      <selection activeCell="G17" sqref="G17"/>
    </sheetView>
  </sheetViews>
  <sheetFormatPr defaultRowHeight="11.25" x14ac:dyDescent="0.15"/>
  <cols>
    <col min="1" max="1" width="25.28515625" bestFit="1" customWidth="1"/>
    <col min="2" max="2" width="21.140625" bestFit="1" customWidth="1"/>
  </cols>
  <sheetData>
    <row r="1" spans="1:3" ht="52.5" customHeight="1" x14ac:dyDescent="0.15">
      <c r="A1" s="1" t="s">
        <v>49</v>
      </c>
      <c r="B1" s="11" t="s">
        <v>50</v>
      </c>
      <c r="C1" s="12"/>
    </row>
    <row r="2" spans="1:3" x14ac:dyDescent="0.15">
      <c r="A2" s="2" t="s">
        <v>51</v>
      </c>
      <c r="B2" s="2" t="s">
        <v>23</v>
      </c>
    </row>
    <row r="3" spans="1:3" x14ac:dyDescent="0.15">
      <c r="A3" s="2" t="s">
        <v>44</v>
      </c>
      <c r="B3" s="2" t="s">
        <v>55</v>
      </c>
    </row>
    <row r="4" spans="1:3" x14ac:dyDescent="0.15">
      <c r="A4" s="2" t="s">
        <v>177</v>
      </c>
      <c r="B4" s="2" t="s">
        <v>170</v>
      </c>
    </row>
    <row r="5" spans="1:3" x14ac:dyDescent="0.15">
      <c r="A5" s="2" t="s">
        <v>8</v>
      </c>
      <c r="B5" s="2" t="s">
        <v>52</v>
      </c>
    </row>
    <row r="6" spans="1:3" x14ac:dyDescent="0.15">
      <c r="A6" s="2" t="s">
        <v>9</v>
      </c>
      <c r="B6" s="2" t="s">
        <v>179</v>
      </c>
    </row>
    <row r="7" spans="1:3" x14ac:dyDescent="0.15">
      <c r="A7" s="2" t="s">
        <v>10</v>
      </c>
      <c r="B7" s="2" t="s">
        <v>180</v>
      </c>
    </row>
    <row r="8" spans="1:3" x14ac:dyDescent="0.15">
      <c r="A8" s="2" t="s">
        <v>11</v>
      </c>
      <c r="B8" s="2" t="s">
        <v>15</v>
      </c>
    </row>
    <row r="9" spans="1:3" x14ac:dyDescent="0.15">
      <c r="A9" s="2" t="s">
        <v>12</v>
      </c>
      <c r="B9" s="2" t="s">
        <v>16</v>
      </c>
    </row>
    <row r="10" spans="1:3" x14ac:dyDescent="0.15">
      <c r="A10" s="2" t="s">
        <v>13</v>
      </c>
      <c r="B10" s="2" t="s">
        <v>17</v>
      </c>
    </row>
    <row r="11" spans="1:3" x14ac:dyDescent="0.15">
      <c r="A11" s="2" t="s">
        <v>14</v>
      </c>
      <c r="B11" s="2" t="s">
        <v>18</v>
      </c>
    </row>
    <row r="12" spans="1:3" x14ac:dyDescent="0.15">
      <c r="A12" s="2" t="s">
        <v>0</v>
      </c>
      <c r="B12" s="2" t="s">
        <v>19</v>
      </c>
    </row>
    <row r="13" spans="1:3" x14ac:dyDescent="0.15">
      <c r="A13" s="2" t="s">
        <v>178</v>
      </c>
      <c r="B13" s="2" t="s">
        <v>20</v>
      </c>
    </row>
    <row r="14" spans="1:3" x14ac:dyDescent="0.15">
      <c r="A14" s="2"/>
      <c r="B14" s="2" t="s">
        <v>21</v>
      </c>
    </row>
    <row r="15" spans="1:3" x14ac:dyDescent="0.15">
      <c r="A15" s="2"/>
      <c r="B15" s="2" t="s">
        <v>22</v>
      </c>
    </row>
    <row r="16" spans="1:3" x14ac:dyDescent="0.15">
      <c r="A16" s="2"/>
      <c r="B16" s="2" t="s">
        <v>171</v>
      </c>
    </row>
    <row r="17" spans="2:2" x14ac:dyDescent="0.15">
      <c r="B17" s="2" t="s">
        <v>53</v>
      </c>
    </row>
    <row r="18" spans="2:2" x14ac:dyDescent="0.15">
      <c r="B18" s="2" t="s">
        <v>54</v>
      </c>
    </row>
    <row r="19" spans="2:2" x14ac:dyDescent="0.15">
      <c r="B19" s="2" t="s">
        <v>56</v>
      </c>
    </row>
    <row r="20" spans="2:2" x14ac:dyDescent="0.15">
      <c r="B20" s="2" t="s">
        <v>57</v>
      </c>
    </row>
    <row r="21" spans="2:2" x14ac:dyDescent="0.15">
      <c r="B21" s="2" t="s">
        <v>146</v>
      </c>
    </row>
    <row r="22" spans="2:2" x14ac:dyDescent="0.15">
      <c r="B22" s="2" t="s">
        <v>45</v>
      </c>
    </row>
    <row r="23" spans="2:2" x14ac:dyDescent="0.15">
      <c r="B23" s="2" t="s">
        <v>172</v>
      </c>
    </row>
    <row r="24" spans="2:2" x14ac:dyDescent="0.15">
      <c r="B24" s="2" t="s">
        <v>173</v>
      </c>
    </row>
    <row r="25" spans="2:2" x14ac:dyDescent="0.15">
      <c r="B25" t="s">
        <v>174</v>
      </c>
    </row>
    <row r="33" spans="4:5" ht="18.75" x14ac:dyDescent="0.3">
      <c r="D33" s="10"/>
    </row>
    <row r="38" spans="4:5" ht="18.75" x14ac:dyDescent="0.3">
      <c r="E38" s="10"/>
    </row>
  </sheetData>
  <sheetProtection formatColumns="0" formatRows="0"/>
  <phoneticPr fontId="3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8193" r:id="rId4" name="cmdGetListAllSheets">
          <controlPr autoLine="0" r:id="rId5">
            <anchor moveWithCells="1">
              <from>
                <xdr:col>2</xdr:col>
                <xdr:colOff>66675</xdr:colOff>
                <xdr:row>0</xdr:row>
                <xdr:rowOff>57150</xdr:rowOff>
              </from>
              <to>
                <xdr:col>5</xdr:col>
                <xdr:colOff>400050</xdr:colOff>
                <xdr:row>0</xdr:row>
                <xdr:rowOff>361950</xdr:rowOff>
              </to>
            </anchor>
          </controlPr>
        </control>
      </mc:Choice>
      <mc:Fallback>
        <control shapeId="8193" r:id="rId4" name="cmdGetListAllSheets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00">
    <tabColor indexed="47"/>
  </sheetPr>
  <dimension ref="A1"/>
  <sheetViews>
    <sheetView workbookViewId="0"/>
  </sheetViews>
  <sheetFormatPr defaultRowHeight="11.25" x14ac:dyDescent="0.15"/>
  <sheetData/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01">
    <tabColor indexed="47"/>
  </sheetPr>
  <dimension ref="A1"/>
  <sheetViews>
    <sheetView workbookViewId="0">
      <selection activeCell="N25" sqref="N25"/>
    </sheetView>
  </sheetViews>
  <sheetFormatPr defaultRowHeight="11.25" x14ac:dyDescent="0.15"/>
  <sheetData/>
  <phoneticPr fontId="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11">
    <tabColor indexed="47"/>
  </sheetPr>
  <dimension ref="A1"/>
  <sheetViews>
    <sheetView workbookViewId="0">
      <selection activeCell="W44" sqref="W44"/>
    </sheetView>
  </sheetViews>
  <sheetFormatPr defaultRowHeight="11.25" x14ac:dyDescent="0.15"/>
  <sheetData/>
  <phoneticPr fontId="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12">
    <tabColor indexed="47"/>
  </sheetPr>
  <dimension ref="A1"/>
  <sheetViews>
    <sheetView workbookViewId="0">
      <selection activeCell="N24" sqref="N24"/>
    </sheetView>
  </sheetViews>
  <sheetFormatPr defaultRowHeight="11.25" x14ac:dyDescent="0.15"/>
  <sheetData/>
  <phoneticPr fontId="3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13">
    <tabColor indexed="47"/>
  </sheetPr>
  <dimension ref="A1"/>
  <sheetViews>
    <sheetView workbookViewId="0">
      <selection activeCell="K31" sqref="K31"/>
    </sheetView>
  </sheetViews>
  <sheetFormatPr defaultRowHeight="11.25" x14ac:dyDescent="0.15"/>
  <sheetData/>
  <phoneticPr fontId="3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21">
    <tabColor indexed="47"/>
  </sheetPr>
  <dimension ref="A1"/>
  <sheetViews>
    <sheetView workbookViewId="0">
      <selection activeCell="O26" sqref="O26"/>
    </sheetView>
  </sheetViews>
  <sheetFormatPr defaultRowHeight="11.25" x14ac:dyDescent="0.15"/>
  <sheetData/>
  <phoneticPr fontId="3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22">
    <tabColor indexed="47"/>
  </sheetPr>
  <dimension ref="A1"/>
  <sheetViews>
    <sheetView workbookViewId="0">
      <selection activeCell="O25" sqref="O25"/>
    </sheetView>
  </sheetViews>
  <sheetFormatPr defaultRowHeight="11.25" x14ac:dyDescent="0.15"/>
  <sheetData/>
  <phoneticPr fontId="3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31">
    <tabColor indexed="47"/>
  </sheetPr>
  <dimension ref="A1"/>
  <sheetViews>
    <sheetView workbookViewId="0">
      <selection activeCell="N25" sqref="N25"/>
    </sheetView>
  </sheetViews>
  <sheetFormatPr defaultRowHeight="11.25" x14ac:dyDescent="0.15"/>
  <sheetData/>
  <phoneticPr fontId="3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41">
    <tabColor indexed="47"/>
  </sheetPr>
  <dimension ref="A1"/>
  <sheetViews>
    <sheetView workbookViewId="0">
      <selection activeCell="G11" sqref="G11"/>
    </sheetView>
  </sheetViews>
  <sheetFormatPr defaultRowHeight="11.25" x14ac:dyDescent="0.15"/>
  <sheetData/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 enableFormatConditionsCalculation="0">
    <tabColor indexed="24"/>
    <pageSetUpPr fitToPage="1"/>
  </sheetPr>
  <dimension ref="A1:E72"/>
  <sheetViews>
    <sheetView showGridLines="0" showRowColHeaders="0" topLeftCell="B1" zoomScaleNormal="100" workbookViewId="0">
      <selection activeCell="B53" sqref="B53"/>
    </sheetView>
  </sheetViews>
  <sheetFormatPr defaultColWidth="9.140625" defaultRowHeight="11.25" x14ac:dyDescent="0.15"/>
  <cols>
    <col min="1" max="1" width="21" style="20" hidden="1" customWidth="1"/>
    <col min="2" max="2" width="20.7109375" style="21" customWidth="1"/>
    <col min="3" max="3" width="90.7109375" style="20" customWidth="1"/>
    <col min="4" max="4" width="20.7109375" style="22" customWidth="1"/>
    <col min="5" max="16384" width="9.140625" style="17"/>
  </cols>
  <sheetData>
    <row r="1" spans="1:5" x14ac:dyDescent="0.15">
      <c r="A1" s="13"/>
      <c r="B1" s="14"/>
      <c r="C1" s="15"/>
      <c r="D1" s="16"/>
    </row>
    <row r="2" spans="1:5" ht="19.5" x14ac:dyDescent="0.15">
      <c r="A2" s="18" t="s">
        <v>147</v>
      </c>
      <c r="B2" s="43" t="s">
        <v>46</v>
      </c>
      <c r="C2" s="44" t="s">
        <v>47</v>
      </c>
      <c r="D2" s="45" t="s">
        <v>48</v>
      </c>
      <c r="E2" s="19"/>
    </row>
    <row r="3" spans="1:5" x14ac:dyDescent="0.15">
      <c r="B3" s="142">
        <v>42047.439074074071</v>
      </c>
      <c r="C3" s="20" t="s">
        <v>332</v>
      </c>
      <c r="D3" s="22" t="s">
        <v>333</v>
      </c>
    </row>
    <row r="4" spans="1:5" x14ac:dyDescent="0.15">
      <c r="B4" s="142">
        <v>42047.439803240741</v>
      </c>
      <c r="C4" s="20" t="s">
        <v>334</v>
      </c>
      <c r="D4" s="22" t="s">
        <v>333</v>
      </c>
    </row>
    <row r="5" spans="1:5" x14ac:dyDescent="0.15">
      <c r="B5" s="142">
        <v>42047.44127314815</v>
      </c>
      <c r="C5" s="20" t="s">
        <v>332</v>
      </c>
      <c r="D5" s="22" t="s">
        <v>333</v>
      </c>
    </row>
    <row r="6" spans="1:5" x14ac:dyDescent="0.15">
      <c r="B6" s="142">
        <v>42047.441979166666</v>
      </c>
      <c r="C6" s="20" t="s">
        <v>334</v>
      </c>
      <c r="D6" s="22" t="s">
        <v>333</v>
      </c>
    </row>
    <row r="7" spans="1:5" x14ac:dyDescent="0.15">
      <c r="B7" s="142">
        <v>42047.442847222221</v>
      </c>
      <c r="C7" s="20" t="s">
        <v>332</v>
      </c>
      <c r="D7" s="22" t="s">
        <v>333</v>
      </c>
    </row>
    <row r="8" spans="1:5" x14ac:dyDescent="0.15">
      <c r="B8" s="142">
        <v>42047.444050925929</v>
      </c>
      <c r="C8" s="20" t="s">
        <v>334</v>
      </c>
      <c r="D8" s="22" t="s">
        <v>333</v>
      </c>
    </row>
    <row r="9" spans="1:5" x14ac:dyDescent="0.15">
      <c r="B9" s="142">
        <v>42055.424108796295</v>
      </c>
      <c r="C9" s="20" t="s">
        <v>332</v>
      </c>
      <c r="D9" s="22" t="s">
        <v>333</v>
      </c>
    </row>
    <row r="10" spans="1:5" x14ac:dyDescent="0.15">
      <c r="B10" s="142">
        <v>42055.426087962966</v>
      </c>
      <c r="C10" s="20" t="s">
        <v>334</v>
      </c>
      <c r="D10" s="22" t="s">
        <v>333</v>
      </c>
    </row>
    <row r="11" spans="1:5" x14ac:dyDescent="0.15">
      <c r="B11" s="142">
        <v>42055.429027777776</v>
      </c>
      <c r="C11" s="20" t="s">
        <v>332</v>
      </c>
      <c r="D11" s="22" t="s">
        <v>333</v>
      </c>
    </row>
    <row r="12" spans="1:5" x14ac:dyDescent="0.15">
      <c r="B12" s="142">
        <v>42055.430277777778</v>
      </c>
      <c r="C12" s="20" t="s">
        <v>334</v>
      </c>
      <c r="D12" s="22" t="s">
        <v>333</v>
      </c>
    </row>
    <row r="13" spans="1:5" x14ac:dyDescent="0.15">
      <c r="B13" s="142">
        <v>42082.603715277779</v>
      </c>
      <c r="C13" s="20" t="s">
        <v>332</v>
      </c>
      <c r="D13" s="22" t="s">
        <v>333</v>
      </c>
    </row>
    <row r="14" spans="1:5" x14ac:dyDescent="0.15">
      <c r="B14" s="142">
        <v>42082.604710648149</v>
      </c>
      <c r="C14" s="20" t="s">
        <v>334</v>
      </c>
      <c r="D14" s="22" t="s">
        <v>333</v>
      </c>
    </row>
    <row r="15" spans="1:5" x14ac:dyDescent="0.15">
      <c r="B15" s="142">
        <v>42082.669374999998</v>
      </c>
      <c r="C15" s="20" t="s">
        <v>332</v>
      </c>
      <c r="D15" s="22" t="s">
        <v>333</v>
      </c>
    </row>
    <row r="16" spans="1:5" x14ac:dyDescent="0.15">
      <c r="B16" s="142">
        <v>42082.671226851853</v>
      </c>
      <c r="C16" s="20" t="s">
        <v>334</v>
      </c>
      <c r="D16" s="22" t="s">
        <v>333</v>
      </c>
    </row>
    <row r="17" spans="2:4" x14ac:dyDescent="0.15">
      <c r="B17" s="142">
        <v>42082.678541666668</v>
      </c>
      <c r="C17" s="20" t="s">
        <v>332</v>
      </c>
      <c r="D17" s="22" t="s">
        <v>333</v>
      </c>
    </row>
    <row r="18" spans="2:4" x14ac:dyDescent="0.15">
      <c r="B18" s="142">
        <v>42082.678761574076</v>
      </c>
      <c r="C18" s="20" t="s">
        <v>334</v>
      </c>
      <c r="D18" s="22" t="s">
        <v>333</v>
      </c>
    </row>
    <row r="19" spans="2:4" x14ac:dyDescent="0.15">
      <c r="B19" s="142">
        <v>42082.699791666666</v>
      </c>
      <c r="C19" s="20" t="s">
        <v>332</v>
      </c>
      <c r="D19" s="22" t="s">
        <v>333</v>
      </c>
    </row>
    <row r="20" spans="2:4" x14ac:dyDescent="0.15">
      <c r="B20" s="142">
        <v>42082.700497685182</v>
      </c>
      <c r="C20" s="20" t="s">
        <v>334</v>
      </c>
      <c r="D20" s="22" t="s">
        <v>333</v>
      </c>
    </row>
    <row r="21" spans="2:4" x14ac:dyDescent="0.15">
      <c r="B21" s="142">
        <v>42083.336099537039</v>
      </c>
      <c r="C21" s="20" t="s">
        <v>332</v>
      </c>
      <c r="D21" s="22" t="s">
        <v>333</v>
      </c>
    </row>
    <row r="22" spans="2:4" x14ac:dyDescent="0.15">
      <c r="B22" s="142">
        <v>42083.337361111109</v>
      </c>
      <c r="C22" s="20" t="s">
        <v>334</v>
      </c>
      <c r="D22" s="22" t="s">
        <v>333</v>
      </c>
    </row>
    <row r="23" spans="2:4" x14ac:dyDescent="0.15">
      <c r="B23" s="142">
        <v>42114.456620370373</v>
      </c>
      <c r="C23" s="20" t="s">
        <v>332</v>
      </c>
      <c r="D23" s="22" t="s">
        <v>333</v>
      </c>
    </row>
    <row r="24" spans="2:4" x14ac:dyDescent="0.15">
      <c r="B24" s="142">
        <v>42114.458287037036</v>
      </c>
      <c r="C24" s="20" t="s">
        <v>334</v>
      </c>
      <c r="D24" s="22" t="s">
        <v>333</v>
      </c>
    </row>
    <row r="25" spans="2:4" x14ac:dyDescent="0.15">
      <c r="B25" s="142">
        <v>42114.490567129629</v>
      </c>
      <c r="C25" s="20" t="s">
        <v>332</v>
      </c>
      <c r="D25" s="22" t="s">
        <v>333</v>
      </c>
    </row>
    <row r="26" spans="2:4" x14ac:dyDescent="0.15">
      <c r="B26" s="142">
        <v>42114.490578703706</v>
      </c>
      <c r="C26" s="20" t="s">
        <v>334</v>
      </c>
      <c r="D26" s="22" t="s">
        <v>333</v>
      </c>
    </row>
    <row r="27" spans="2:4" x14ac:dyDescent="0.15">
      <c r="B27" s="142">
        <v>42116.357997685183</v>
      </c>
      <c r="C27" s="20" t="s">
        <v>332</v>
      </c>
      <c r="D27" s="22" t="s">
        <v>333</v>
      </c>
    </row>
    <row r="28" spans="2:4" x14ac:dyDescent="0.15">
      <c r="B28" s="142">
        <v>42116.357997685183</v>
      </c>
      <c r="C28" s="20" t="s">
        <v>334</v>
      </c>
      <c r="D28" s="22" t="s">
        <v>333</v>
      </c>
    </row>
    <row r="29" spans="2:4" x14ac:dyDescent="0.15">
      <c r="B29" s="142">
        <v>42116.359143518515</v>
      </c>
      <c r="C29" s="20" t="s">
        <v>332</v>
      </c>
      <c r="D29" s="22" t="s">
        <v>333</v>
      </c>
    </row>
    <row r="30" spans="2:4" x14ac:dyDescent="0.15">
      <c r="B30" s="142">
        <v>42116.359143518515</v>
      </c>
      <c r="C30" s="20" t="s">
        <v>334</v>
      </c>
      <c r="D30" s="22" t="s">
        <v>333</v>
      </c>
    </row>
    <row r="31" spans="2:4" x14ac:dyDescent="0.15">
      <c r="B31" s="142">
        <v>42144.590682870374</v>
      </c>
      <c r="C31" s="20" t="s">
        <v>332</v>
      </c>
      <c r="D31" s="22" t="s">
        <v>333</v>
      </c>
    </row>
    <row r="32" spans="2:4" x14ac:dyDescent="0.15">
      <c r="B32" s="142">
        <v>42144.591678240744</v>
      </c>
      <c r="C32" s="20" t="s">
        <v>334</v>
      </c>
      <c r="D32" s="22" t="s">
        <v>333</v>
      </c>
    </row>
    <row r="33" spans="2:4" x14ac:dyDescent="0.15">
      <c r="B33" s="142">
        <v>42174.423587962963</v>
      </c>
      <c r="C33" s="20" t="s">
        <v>332</v>
      </c>
      <c r="D33" s="22" t="s">
        <v>333</v>
      </c>
    </row>
    <row r="34" spans="2:4" x14ac:dyDescent="0.15">
      <c r="B34" s="142">
        <v>42174.425219907411</v>
      </c>
      <c r="C34" s="20" t="s">
        <v>334</v>
      </c>
      <c r="D34" s="22" t="s">
        <v>333</v>
      </c>
    </row>
    <row r="35" spans="2:4" x14ac:dyDescent="0.15">
      <c r="B35" s="142">
        <v>42205.671979166669</v>
      </c>
      <c r="C35" s="20" t="s">
        <v>332</v>
      </c>
      <c r="D35" s="22" t="s">
        <v>333</v>
      </c>
    </row>
    <row r="36" spans="2:4" x14ac:dyDescent="0.15">
      <c r="B36" s="142">
        <v>42205.672199074077</v>
      </c>
      <c r="C36" s="20" t="s">
        <v>334</v>
      </c>
      <c r="D36" s="22" t="s">
        <v>333</v>
      </c>
    </row>
    <row r="37" spans="2:4" x14ac:dyDescent="0.15">
      <c r="B37" s="142">
        <v>42235.399027777778</v>
      </c>
      <c r="C37" s="20" t="s">
        <v>332</v>
      </c>
      <c r="D37" s="22" t="s">
        <v>333</v>
      </c>
    </row>
    <row r="38" spans="2:4" x14ac:dyDescent="0.15">
      <c r="B38" s="142">
        <v>42235.399293981478</v>
      </c>
      <c r="C38" s="20" t="s">
        <v>334</v>
      </c>
      <c r="D38" s="22" t="s">
        <v>333</v>
      </c>
    </row>
    <row r="39" spans="2:4" x14ac:dyDescent="0.15">
      <c r="B39" s="142">
        <v>42235.400023148148</v>
      </c>
      <c r="C39" s="20" t="s">
        <v>332</v>
      </c>
      <c r="D39" s="22" t="s">
        <v>333</v>
      </c>
    </row>
    <row r="40" spans="2:4" x14ac:dyDescent="0.15">
      <c r="B40" s="142">
        <v>42235.400300925925</v>
      </c>
      <c r="C40" s="20" t="s">
        <v>334</v>
      </c>
      <c r="D40" s="22" t="s">
        <v>333</v>
      </c>
    </row>
    <row r="41" spans="2:4" x14ac:dyDescent="0.15">
      <c r="B41" s="142">
        <v>42236.399687500001</v>
      </c>
      <c r="C41" s="20" t="s">
        <v>332</v>
      </c>
      <c r="D41" s="22" t="s">
        <v>333</v>
      </c>
    </row>
    <row r="42" spans="2:4" x14ac:dyDescent="0.15">
      <c r="B42" s="142">
        <v>42236.400335648148</v>
      </c>
      <c r="C42" s="20" t="s">
        <v>334</v>
      </c>
      <c r="D42" s="22" t="s">
        <v>333</v>
      </c>
    </row>
    <row r="43" spans="2:4" x14ac:dyDescent="0.15">
      <c r="B43" s="142">
        <v>42268.358738425923</v>
      </c>
      <c r="C43" s="20" t="s">
        <v>332</v>
      </c>
      <c r="D43" s="22" t="s">
        <v>333</v>
      </c>
    </row>
    <row r="44" spans="2:4" x14ac:dyDescent="0.15">
      <c r="B44" s="142">
        <v>42268.359027777777</v>
      </c>
      <c r="C44" s="20" t="s">
        <v>334</v>
      </c>
      <c r="D44" s="22" t="s">
        <v>333</v>
      </c>
    </row>
    <row r="45" spans="2:4" x14ac:dyDescent="0.15">
      <c r="B45" s="142">
        <v>42268.697754629633</v>
      </c>
      <c r="C45" s="20" t="s">
        <v>332</v>
      </c>
      <c r="D45" s="22" t="s">
        <v>333</v>
      </c>
    </row>
    <row r="46" spans="2:4" x14ac:dyDescent="0.15">
      <c r="B46" s="142">
        <v>42268.697766203702</v>
      </c>
      <c r="C46" s="20" t="s">
        <v>334</v>
      </c>
      <c r="D46" s="22" t="s">
        <v>333</v>
      </c>
    </row>
    <row r="47" spans="2:4" x14ac:dyDescent="0.15">
      <c r="B47" s="142">
        <v>42296.401423611111</v>
      </c>
      <c r="C47" s="20" t="s">
        <v>332</v>
      </c>
      <c r="D47" s="22" t="s">
        <v>333</v>
      </c>
    </row>
    <row r="48" spans="2:4" x14ac:dyDescent="0.15">
      <c r="B48" s="142">
        <v>42296.401701388888</v>
      </c>
      <c r="C48" s="20" t="s">
        <v>334</v>
      </c>
      <c r="D48" s="22" t="s">
        <v>333</v>
      </c>
    </row>
    <row r="49" spans="2:4" x14ac:dyDescent="0.15">
      <c r="B49" s="142">
        <v>42297.555810185186</v>
      </c>
      <c r="C49" s="20" t="s">
        <v>332</v>
      </c>
      <c r="D49" s="22" t="s">
        <v>333</v>
      </c>
    </row>
    <row r="50" spans="2:4" x14ac:dyDescent="0.15">
      <c r="B50" s="142">
        <v>42297.556111111109</v>
      </c>
      <c r="C50" s="20" t="s">
        <v>334</v>
      </c>
      <c r="D50" s="22" t="s">
        <v>333</v>
      </c>
    </row>
    <row r="51" spans="2:4" x14ac:dyDescent="0.15">
      <c r="B51" s="142">
        <v>42297.62222222222</v>
      </c>
      <c r="C51" s="20" t="s">
        <v>332</v>
      </c>
      <c r="D51" s="22" t="s">
        <v>333</v>
      </c>
    </row>
    <row r="52" spans="2:4" x14ac:dyDescent="0.15">
      <c r="B52" s="142">
        <v>42297.622233796297</v>
      </c>
      <c r="C52" s="20" t="s">
        <v>334</v>
      </c>
      <c r="D52" s="22" t="s">
        <v>333</v>
      </c>
    </row>
    <row r="53" spans="2:4" x14ac:dyDescent="0.15">
      <c r="B53" s="142">
        <v>42297.592372685183</v>
      </c>
      <c r="C53" s="20" t="s">
        <v>332</v>
      </c>
      <c r="D53" s="22" t="s">
        <v>333</v>
      </c>
    </row>
    <row r="54" spans="2:4" x14ac:dyDescent="0.15">
      <c r="B54" s="142">
        <v>42297.592604166668</v>
      </c>
      <c r="C54" s="20" t="s">
        <v>334</v>
      </c>
      <c r="D54" s="22" t="s">
        <v>333</v>
      </c>
    </row>
    <row r="55" spans="2:4" x14ac:dyDescent="0.15">
      <c r="B55" s="142">
        <v>42297.598819444444</v>
      </c>
      <c r="C55" s="20" t="s">
        <v>332</v>
      </c>
      <c r="D55" s="22" t="s">
        <v>333</v>
      </c>
    </row>
    <row r="56" spans="2:4" x14ac:dyDescent="0.15">
      <c r="B56" s="142">
        <v>42297.599039351851</v>
      </c>
      <c r="C56" s="20" t="s">
        <v>334</v>
      </c>
      <c r="D56" s="22" t="s">
        <v>333</v>
      </c>
    </row>
    <row r="57" spans="2:4" x14ac:dyDescent="0.15">
      <c r="B57" s="142">
        <v>42297.665034722224</v>
      </c>
      <c r="C57" s="20" t="s">
        <v>332</v>
      </c>
      <c r="D57" s="22" t="s">
        <v>333</v>
      </c>
    </row>
    <row r="58" spans="2:4" x14ac:dyDescent="0.15">
      <c r="B58" s="142">
        <v>42297.665034722224</v>
      </c>
      <c r="C58" s="20" t="s">
        <v>334</v>
      </c>
      <c r="D58" s="22" t="s">
        <v>333</v>
      </c>
    </row>
    <row r="59" spans="2:4" x14ac:dyDescent="0.15">
      <c r="B59" s="142">
        <v>42326.407500000001</v>
      </c>
      <c r="C59" s="20" t="s">
        <v>332</v>
      </c>
      <c r="D59" s="22" t="s">
        <v>333</v>
      </c>
    </row>
    <row r="60" spans="2:4" x14ac:dyDescent="0.15">
      <c r="B60" s="142">
        <v>42326.408356481479</v>
      </c>
      <c r="C60" s="20" t="s">
        <v>334</v>
      </c>
      <c r="D60" s="22" t="s">
        <v>333</v>
      </c>
    </row>
    <row r="61" spans="2:4" x14ac:dyDescent="0.15">
      <c r="B61" s="142">
        <v>42327.376597222225</v>
      </c>
      <c r="C61" s="20" t="s">
        <v>332</v>
      </c>
      <c r="D61" s="22" t="s">
        <v>333</v>
      </c>
    </row>
    <row r="62" spans="2:4" x14ac:dyDescent="0.15">
      <c r="B62" s="142">
        <v>42327.376886574071</v>
      </c>
      <c r="C62" s="20" t="s">
        <v>334</v>
      </c>
      <c r="D62" s="22" t="s">
        <v>333</v>
      </c>
    </row>
    <row r="63" spans="2:4" x14ac:dyDescent="0.15">
      <c r="B63" s="142">
        <v>42328.466851851852</v>
      </c>
      <c r="C63" s="20" t="s">
        <v>332</v>
      </c>
      <c r="D63" s="22" t="s">
        <v>333</v>
      </c>
    </row>
    <row r="64" spans="2:4" x14ac:dyDescent="0.15">
      <c r="B64" s="142">
        <v>42328.467129629629</v>
      </c>
      <c r="C64" s="20" t="s">
        <v>334</v>
      </c>
      <c r="D64" s="22" t="s">
        <v>333</v>
      </c>
    </row>
    <row r="65" spans="2:4" x14ac:dyDescent="0.15">
      <c r="B65" s="142">
        <v>42359.456018518518</v>
      </c>
      <c r="C65" s="20" t="s">
        <v>332</v>
      </c>
      <c r="D65" s="22" t="s">
        <v>333</v>
      </c>
    </row>
    <row r="66" spans="2:4" x14ac:dyDescent="0.15">
      <c r="B66" s="142">
        <v>42359.456238425926</v>
      </c>
      <c r="C66" s="20" t="s">
        <v>334</v>
      </c>
      <c r="D66" s="22" t="s">
        <v>333</v>
      </c>
    </row>
    <row r="67" spans="2:4" x14ac:dyDescent="0.15">
      <c r="B67" s="142">
        <v>42359.560347222221</v>
      </c>
      <c r="C67" s="20" t="s">
        <v>332</v>
      </c>
      <c r="D67" s="22" t="s">
        <v>333</v>
      </c>
    </row>
    <row r="68" spans="2:4" x14ac:dyDescent="0.15">
      <c r="B68" s="142">
        <v>42359.560567129629</v>
      </c>
      <c r="C68" s="20" t="s">
        <v>334</v>
      </c>
      <c r="D68" s="22" t="s">
        <v>333</v>
      </c>
    </row>
    <row r="69" spans="2:4" x14ac:dyDescent="0.15">
      <c r="B69" s="142">
        <v>42359.614050925928</v>
      </c>
      <c r="C69" s="20" t="s">
        <v>332</v>
      </c>
      <c r="D69" s="22" t="s">
        <v>333</v>
      </c>
    </row>
    <row r="70" spans="2:4" x14ac:dyDescent="0.15">
      <c r="B70" s="142">
        <v>42359.614062499997</v>
      </c>
      <c r="C70" s="20" t="s">
        <v>334</v>
      </c>
      <c r="D70" s="22" t="s">
        <v>333</v>
      </c>
    </row>
    <row r="71" spans="2:4" x14ac:dyDescent="0.15">
      <c r="B71" s="142">
        <v>42363.363321759258</v>
      </c>
      <c r="C71" s="20" t="s">
        <v>332</v>
      </c>
      <c r="D71" s="22" t="s">
        <v>333</v>
      </c>
    </row>
    <row r="72" spans="2:4" x14ac:dyDescent="0.15">
      <c r="B72" s="142">
        <v>42363.363425925927</v>
      </c>
      <c r="C72" s="20" t="s">
        <v>334</v>
      </c>
      <c r="D72" s="22" t="s">
        <v>333</v>
      </c>
    </row>
  </sheetData>
  <sheetProtection password="FA9C" sheet="1" objects="1" scenarios="1" formatColumns="0" formatRows="0"/>
  <phoneticPr fontId="5" type="noConversion"/>
  <pageMargins left="0.75" right="0.75" top="1" bottom="1" header="0.5" footer="0.5"/>
  <pageSetup paperSize="9" scale="65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>
      <selection activeCell="H39" sqref="H39"/>
    </sheetView>
  </sheetViews>
  <sheetFormatPr defaultColWidth="9.140625" defaultRowHeight="11.25" x14ac:dyDescent="0.15"/>
  <cols>
    <col min="1" max="16384" width="9.140625" style="4"/>
  </cols>
  <sheetData/>
  <phoneticPr fontId="3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Button" enableFormatConditionsCalculation="0">
    <tabColor indexed="47"/>
  </sheetPr>
  <dimension ref="B1:E38"/>
  <sheetViews>
    <sheetView showGridLines="0" workbookViewId="0">
      <selection sqref="A1:IV21"/>
    </sheetView>
  </sheetViews>
  <sheetFormatPr defaultRowHeight="11.25" x14ac:dyDescent="0.15"/>
  <sheetData>
    <row r="1" spans="2:3" ht="52.5" customHeight="1" x14ac:dyDescent="0.15">
      <c r="B1" s="12"/>
      <c r="C1" s="12"/>
    </row>
    <row r="33" spans="4:5" ht="15.75" x14ac:dyDescent="0.25">
      <c r="D33" s="9"/>
    </row>
    <row r="38" spans="4:5" ht="15.75" x14ac:dyDescent="0.25">
      <c r="E38" s="9"/>
    </row>
  </sheetData>
  <phoneticPr fontId="3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 enableFormatConditionsCalculation="0">
    <tabColor indexed="47"/>
  </sheetPr>
  <dimension ref="A1:L129"/>
  <sheetViews>
    <sheetView showGridLines="0" workbookViewId="0">
      <selection activeCell="G13" sqref="G13"/>
    </sheetView>
  </sheetViews>
  <sheetFormatPr defaultColWidth="9.140625" defaultRowHeight="11.25" x14ac:dyDescent="0.15"/>
  <cols>
    <col min="1" max="1" width="9.140625" style="2"/>
    <col min="2" max="2" width="22.7109375" style="2" bestFit="1" customWidth="1"/>
    <col min="3" max="16384" width="9.140625" style="2"/>
  </cols>
  <sheetData>
    <row r="1" spans="1:12" x14ac:dyDescent="0.15">
      <c r="A1" s="2" t="s">
        <v>42</v>
      </c>
      <c r="B1" s="2" t="s">
        <v>148</v>
      </c>
      <c r="C1" s="2" t="s">
        <v>153</v>
      </c>
      <c r="D1" s="2" t="s">
        <v>154</v>
      </c>
      <c r="E1" s="2" t="s">
        <v>155</v>
      </c>
      <c r="F1" s="2" t="s">
        <v>156</v>
      </c>
      <c r="G1" s="2" t="s">
        <v>149</v>
      </c>
      <c r="H1" s="2" t="s">
        <v>150</v>
      </c>
      <c r="I1" s="2" t="s">
        <v>151</v>
      </c>
      <c r="J1" s="2" t="s">
        <v>152</v>
      </c>
      <c r="K1" s="2" t="s">
        <v>176</v>
      </c>
    </row>
    <row r="2" spans="1:12" x14ac:dyDescent="0.15">
      <c r="A2" s="2">
        <v>1</v>
      </c>
      <c r="B2" s="2" t="s">
        <v>121</v>
      </c>
      <c r="C2" s="2" t="s">
        <v>338</v>
      </c>
      <c r="D2" s="2" t="s">
        <v>339</v>
      </c>
      <c r="E2" s="2" t="s">
        <v>340</v>
      </c>
      <c r="F2" s="2" t="s">
        <v>341</v>
      </c>
      <c r="G2" s="2" t="s">
        <v>342</v>
      </c>
      <c r="H2" s="2" t="s">
        <v>343</v>
      </c>
      <c r="I2" s="2" t="s">
        <v>344</v>
      </c>
      <c r="J2" s="2" t="s">
        <v>345</v>
      </c>
      <c r="K2" s="2" t="s">
        <v>346</v>
      </c>
      <c r="L2" s="2" t="s">
        <v>791</v>
      </c>
    </row>
    <row r="3" spans="1:12" x14ac:dyDescent="0.15">
      <c r="A3" s="2">
        <v>2</v>
      </c>
      <c r="B3" s="2" t="s">
        <v>121</v>
      </c>
      <c r="C3" s="2" t="s">
        <v>338</v>
      </c>
      <c r="D3" s="2" t="s">
        <v>339</v>
      </c>
      <c r="E3" s="2" t="s">
        <v>340</v>
      </c>
      <c r="F3" s="2" t="s">
        <v>341</v>
      </c>
      <c r="G3" s="2" t="s">
        <v>347</v>
      </c>
      <c r="H3" s="2" t="s">
        <v>343</v>
      </c>
      <c r="I3" s="2" t="s">
        <v>348</v>
      </c>
      <c r="J3" s="2" t="s">
        <v>345</v>
      </c>
      <c r="K3" s="2" t="s">
        <v>346</v>
      </c>
      <c r="L3" s="2" t="s">
        <v>791</v>
      </c>
    </row>
    <row r="4" spans="1:12" x14ac:dyDescent="0.15">
      <c r="A4" s="2">
        <v>3</v>
      </c>
      <c r="B4" s="2" t="s">
        <v>121</v>
      </c>
      <c r="C4" s="2" t="s">
        <v>338</v>
      </c>
      <c r="D4" s="2" t="s">
        <v>339</v>
      </c>
      <c r="E4" s="2" t="s">
        <v>340</v>
      </c>
      <c r="F4" s="2" t="s">
        <v>341</v>
      </c>
      <c r="G4" s="2" t="s">
        <v>349</v>
      </c>
      <c r="H4" s="2" t="s">
        <v>350</v>
      </c>
      <c r="I4" s="2" t="s">
        <v>348</v>
      </c>
      <c r="J4" s="2" t="s">
        <v>351</v>
      </c>
      <c r="K4" s="2" t="s">
        <v>352</v>
      </c>
      <c r="L4" s="2" t="s">
        <v>791</v>
      </c>
    </row>
    <row r="5" spans="1:12" x14ac:dyDescent="0.15">
      <c r="A5" s="2">
        <v>4</v>
      </c>
      <c r="B5" s="2" t="s">
        <v>121</v>
      </c>
      <c r="C5" s="2" t="s">
        <v>338</v>
      </c>
      <c r="D5" s="2" t="s">
        <v>339</v>
      </c>
      <c r="E5" s="2" t="s">
        <v>340</v>
      </c>
      <c r="F5" s="2" t="s">
        <v>341</v>
      </c>
      <c r="G5" s="2" t="s">
        <v>349</v>
      </c>
      <c r="H5" s="2" t="s">
        <v>350</v>
      </c>
      <c r="I5" s="2" t="s">
        <v>348</v>
      </c>
      <c r="J5" s="2" t="s">
        <v>351</v>
      </c>
      <c r="K5" s="2" t="s">
        <v>346</v>
      </c>
      <c r="L5" s="2" t="s">
        <v>791</v>
      </c>
    </row>
    <row r="6" spans="1:12" x14ac:dyDescent="0.15">
      <c r="A6" s="2">
        <v>5</v>
      </c>
      <c r="B6" s="2" t="s">
        <v>121</v>
      </c>
      <c r="C6" s="2" t="s">
        <v>338</v>
      </c>
      <c r="D6" s="2" t="s">
        <v>339</v>
      </c>
      <c r="E6" s="2" t="s">
        <v>340</v>
      </c>
      <c r="F6" s="2" t="s">
        <v>341</v>
      </c>
      <c r="G6" s="2" t="s">
        <v>353</v>
      </c>
      <c r="H6" s="2" t="s">
        <v>354</v>
      </c>
      <c r="I6" s="2" t="s">
        <v>355</v>
      </c>
      <c r="J6" s="2" t="s">
        <v>351</v>
      </c>
      <c r="K6" s="2" t="s">
        <v>346</v>
      </c>
      <c r="L6" s="2" t="s">
        <v>791</v>
      </c>
    </row>
    <row r="7" spans="1:12" x14ac:dyDescent="0.15">
      <c r="A7" s="2">
        <v>6</v>
      </c>
      <c r="B7" s="2" t="s">
        <v>121</v>
      </c>
      <c r="C7" s="2" t="s">
        <v>338</v>
      </c>
      <c r="D7" s="2" t="s">
        <v>339</v>
      </c>
      <c r="E7" s="2" t="s">
        <v>340</v>
      </c>
      <c r="F7" s="2" t="s">
        <v>341</v>
      </c>
      <c r="G7" s="2" t="s">
        <v>356</v>
      </c>
      <c r="H7" s="2" t="s">
        <v>357</v>
      </c>
      <c r="I7" s="2" t="s">
        <v>358</v>
      </c>
      <c r="J7" s="2" t="s">
        <v>359</v>
      </c>
      <c r="K7" s="2" t="s">
        <v>352</v>
      </c>
      <c r="L7" s="2" t="s">
        <v>791</v>
      </c>
    </row>
    <row r="8" spans="1:12" x14ac:dyDescent="0.15">
      <c r="A8" s="2">
        <v>7</v>
      </c>
      <c r="B8" s="2" t="s">
        <v>121</v>
      </c>
      <c r="C8" s="2" t="s">
        <v>338</v>
      </c>
      <c r="D8" s="2" t="s">
        <v>339</v>
      </c>
      <c r="E8" s="2" t="s">
        <v>340</v>
      </c>
      <c r="F8" s="2" t="s">
        <v>341</v>
      </c>
      <c r="G8" s="2" t="s">
        <v>356</v>
      </c>
      <c r="H8" s="2" t="s">
        <v>357</v>
      </c>
      <c r="I8" s="2" t="s">
        <v>358</v>
      </c>
      <c r="J8" s="2" t="s">
        <v>359</v>
      </c>
      <c r="K8" s="2" t="s">
        <v>346</v>
      </c>
      <c r="L8" s="2" t="s">
        <v>791</v>
      </c>
    </row>
    <row r="9" spans="1:12" x14ac:dyDescent="0.15">
      <c r="A9" s="2">
        <v>8</v>
      </c>
      <c r="B9" s="2" t="s">
        <v>121</v>
      </c>
      <c r="C9" s="2" t="s">
        <v>338</v>
      </c>
      <c r="D9" s="2" t="s">
        <v>339</v>
      </c>
      <c r="E9" s="2" t="s">
        <v>340</v>
      </c>
      <c r="F9" s="2" t="s">
        <v>341</v>
      </c>
      <c r="G9" s="2" t="s">
        <v>360</v>
      </c>
      <c r="H9" s="2" t="s">
        <v>361</v>
      </c>
      <c r="I9" s="2" t="s">
        <v>362</v>
      </c>
      <c r="J9" s="2" t="s">
        <v>351</v>
      </c>
      <c r="K9" s="2" t="s">
        <v>346</v>
      </c>
      <c r="L9" s="2" t="s">
        <v>791</v>
      </c>
    </row>
    <row r="10" spans="1:12" x14ac:dyDescent="0.15">
      <c r="A10" s="2">
        <v>9</v>
      </c>
      <c r="B10" s="2" t="s">
        <v>121</v>
      </c>
      <c r="C10" s="2" t="s">
        <v>338</v>
      </c>
      <c r="D10" s="2" t="s">
        <v>339</v>
      </c>
      <c r="E10" s="2" t="s">
        <v>340</v>
      </c>
      <c r="F10" s="2" t="s">
        <v>341</v>
      </c>
      <c r="G10" s="2" t="s">
        <v>363</v>
      </c>
      <c r="H10" s="2" t="s">
        <v>364</v>
      </c>
      <c r="I10" s="2" t="s">
        <v>365</v>
      </c>
      <c r="J10" s="2" t="s">
        <v>351</v>
      </c>
      <c r="K10" s="2" t="s">
        <v>366</v>
      </c>
      <c r="L10" s="2" t="s">
        <v>791</v>
      </c>
    </row>
    <row r="11" spans="1:12" x14ac:dyDescent="0.15">
      <c r="A11" s="2">
        <v>10</v>
      </c>
      <c r="B11" s="2" t="s">
        <v>121</v>
      </c>
      <c r="C11" s="2" t="s">
        <v>338</v>
      </c>
      <c r="D11" s="2" t="s">
        <v>339</v>
      </c>
      <c r="E11" s="2" t="s">
        <v>340</v>
      </c>
      <c r="F11" s="2" t="s">
        <v>341</v>
      </c>
      <c r="G11" s="2" t="s">
        <v>367</v>
      </c>
      <c r="H11" s="2" t="s">
        <v>368</v>
      </c>
      <c r="I11" s="2" t="s">
        <v>369</v>
      </c>
      <c r="J11" s="2" t="s">
        <v>370</v>
      </c>
      <c r="K11" s="2" t="s">
        <v>371</v>
      </c>
      <c r="L11" s="2" t="s">
        <v>791</v>
      </c>
    </row>
    <row r="12" spans="1:12" x14ac:dyDescent="0.15">
      <c r="A12" s="2">
        <v>11</v>
      </c>
      <c r="B12" s="2" t="s">
        <v>121</v>
      </c>
      <c r="C12" s="2" t="s">
        <v>338</v>
      </c>
      <c r="D12" s="2" t="s">
        <v>339</v>
      </c>
      <c r="E12" s="2" t="s">
        <v>340</v>
      </c>
      <c r="F12" s="2" t="s">
        <v>341</v>
      </c>
      <c r="G12" s="2" t="s">
        <v>372</v>
      </c>
      <c r="H12" s="2" t="s">
        <v>373</v>
      </c>
      <c r="I12" s="2" t="s">
        <v>374</v>
      </c>
      <c r="J12" s="2" t="s">
        <v>345</v>
      </c>
      <c r="K12" s="2" t="s">
        <v>371</v>
      </c>
      <c r="L12" s="2" t="s">
        <v>791</v>
      </c>
    </row>
    <row r="13" spans="1:12" x14ac:dyDescent="0.15">
      <c r="A13" s="2">
        <v>12</v>
      </c>
      <c r="B13" s="2" t="s">
        <v>121</v>
      </c>
      <c r="C13" s="2" t="s">
        <v>375</v>
      </c>
      <c r="D13" s="2" t="s">
        <v>376</v>
      </c>
      <c r="E13" s="2" t="s">
        <v>377</v>
      </c>
      <c r="F13" s="2" t="s">
        <v>378</v>
      </c>
      <c r="G13" s="2" t="s">
        <v>379</v>
      </c>
      <c r="H13" s="2" t="s">
        <v>380</v>
      </c>
      <c r="I13" s="2" t="s">
        <v>381</v>
      </c>
      <c r="J13" s="2" t="s">
        <v>382</v>
      </c>
      <c r="K13" s="2" t="s">
        <v>346</v>
      </c>
      <c r="L13" s="2" t="s">
        <v>791</v>
      </c>
    </row>
    <row r="14" spans="1:12" x14ac:dyDescent="0.15">
      <c r="A14" s="2">
        <v>13</v>
      </c>
      <c r="B14" s="2" t="s">
        <v>121</v>
      </c>
      <c r="C14" s="2" t="s">
        <v>375</v>
      </c>
      <c r="D14" s="2" t="s">
        <v>376</v>
      </c>
      <c r="E14" s="2" t="s">
        <v>377</v>
      </c>
      <c r="F14" s="2" t="s">
        <v>378</v>
      </c>
      <c r="G14" s="2" t="s">
        <v>383</v>
      </c>
      <c r="H14" s="2" t="s">
        <v>384</v>
      </c>
      <c r="I14" s="2" t="s">
        <v>385</v>
      </c>
      <c r="J14" s="2" t="s">
        <v>382</v>
      </c>
      <c r="K14" s="2" t="s">
        <v>346</v>
      </c>
      <c r="L14" s="2" t="s">
        <v>791</v>
      </c>
    </row>
    <row r="15" spans="1:12" x14ac:dyDescent="0.15">
      <c r="A15" s="2">
        <v>14</v>
      </c>
      <c r="B15" s="2" t="s">
        <v>121</v>
      </c>
      <c r="C15" s="2" t="s">
        <v>386</v>
      </c>
      <c r="D15" s="2" t="s">
        <v>387</v>
      </c>
      <c r="E15" s="2" t="s">
        <v>388</v>
      </c>
      <c r="F15" s="2" t="s">
        <v>389</v>
      </c>
      <c r="G15" s="2" t="s">
        <v>390</v>
      </c>
      <c r="H15" s="2" t="s">
        <v>391</v>
      </c>
      <c r="I15" s="2" t="s">
        <v>392</v>
      </c>
      <c r="J15" s="2" t="s">
        <v>393</v>
      </c>
      <c r="K15" s="2" t="s">
        <v>346</v>
      </c>
      <c r="L15" s="2" t="s">
        <v>791</v>
      </c>
    </row>
    <row r="16" spans="1:12" x14ac:dyDescent="0.15">
      <c r="A16" s="2">
        <v>15</v>
      </c>
      <c r="B16" s="2" t="s">
        <v>121</v>
      </c>
      <c r="C16" s="2" t="s">
        <v>394</v>
      </c>
      <c r="D16" s="2" t="s">
        <v>395</v>
      </c>
      <c r="E16" s="2" t="s">
        <v>394</v>
      </c>
      <c r="F16" s="2" t="s">
        <v>395</v>
      </c>
      <c r="G16" s="2" t="s">
        <v>396</v>
      </c>
      <c r="H16" s="2" t="s">
        <v>397</v>
      </c>
      <c r="I16" s="2" t="s">
        <v>398</v>
      </c>
      <c r="J16" s="2" t="s">
        <v>399</v>
      </c>
      <c r="K16" s="2" t="s">
        <v>346</v>
      </c>
      <c r="L16" s="2" t="s">
        <v>791</v>
      </c>
    </row>
    <row r="17" spans="1:12" x14ac:dyDescent="0.15">
      <c r="A17" s="2">
        <v>16</v>
      </c>
      <c r="B17" s="2" t="s">
        <v>121</v>
      </c>
      <c r="C17" s="2" t="s">
        <v>394</v>
      </c>
      <c r="D17" s="2" t="s">
        <v>395</v>
      </c>
      <c r="E17" s="2" t="s">
        <v>394</v>
      </c>
      <c r="F17" s="2" t="s">
        <v>395</v>
      </c>
      <c r="G17" s="2" t="s">
        <v>400</v>
      </c>
      <c r="H17" s="2" t="s">
        <v>401</v>
      </c>
      <c r="I17" s="2" t="s">
        <v>402</v>
      </c>
      <c r="J17" s="2" t="s">
        <v>403</v>
      </c>
      <c r="K17" s="2" t="s">
        <v>346</v>
      </c>
      <c r="L17" s="2" t="s">
        <v>791</v>
      </c>
    </row>
    <row r="18" spans="1:12" x14ac:dyDescent="0.15">
      <c r="A18" s="2">
        <v>17</v>
      </c>
      <c r="B18" s="2" t="s">
        <v>121</v>
      </c>
      <c r="C18" s="2" t="s">
        <v>394</v>
      </c>
      <c r="D18" s="2" t="s">
        <v>395</v>
      </c>
      <c r="E18" s="2" t="s">
        <v>394</v>
      </c>
      <c r="F18" s="2" t="s">
        <v>395</v>
      </c>
      <c r="G18" s="2" t="s">
        <v>404</v>
      </c>
      <c r="H18" s="2" t="s">
        <v>405</v>
      </c>
      <c r="I18" s="2" t="s">
        <v>406</v>
      </c>
      <c r="J18" s="2" t="s">
        <v>407</v>
      </c>
      <c r="K18" s="2" t="s">
        <v>346</v>
      </c>
      <c r="L18" s="2" t="s">
        <v>791</v>
      </c>
    </row>
    <row r="19" spans="1:12" x14ac:dyDescent="0.15">
      <c r="A19" s="2">
        <v>18</v>
      </c>
      <c r="B19" s="2" t="s">
        <v>121</v>
      </c>
      <c r="C19" s="2" t="s">
        <v>394</v>
      </c>
      <c r="D19" s="2" t="s">
        <v>395</v>
      </c>
      <c r="E19" s="2" t="s">
        <v>394</v>
      </c>
      <c r="F19" s="2" t="s">
        <v>395</v>
      </c>
      <c r="G19" s="2" t="s">
        <v>408</v>
      </c>
      <c r="H19" s="2" t="s">
        <v>409</v>
      </c>
      <c r="I19" s="2" t="s">
        <v>410</v>
      </c>
      <c r="J19" s="2" t="s">
        <v>411</v>
      </c>
      <c r="K19" s="2" t="s">
        <v>346</v>
      </c>
      <c r="L19" s="2" t="s">
        <v>791</v>
      </c>
    </row>
    <row r="20" spans="1:12" x14ac:dyDescent="0.15">
      <c r="A20" s="2">
        <v>19</v>
      </c>
      <c r="B20" s="2" t="s">
        <v>121</v>
      </c>
      <c r="C20" s="2" t="s">
        <v>394</v>
      </c>
      <c r="D20" s="2" t="s">
        <v>395</v>
      </c>
      <c r="E20" s="2" t="s">
        <v>394</v>
      </c>
      <c r="F20" s="2" t="s">
        <v>395</v>
      </c>
      <c r="G20" s="2" t="s">
        <v>412</v>
      </c>
      <c r="H20" s="2" t="s">
        <v>413</v>
      </c>
      <c r="I20" s="2" t="s">
        <v>414</v>
      </c>
      <c r="J20" s="2" t="s">
        <v>415</v>
      </c>
      <c r="K20" s="2" t="s">
        <v>346</v>
      </c>
      <c r="L20" s="2" t="s">
        <v>791</v>
      </c>
    </row>
    <row r="21" spans="1:12" x14ac:dyDescent="0.15">
      <c r="A21" s="2">
        <v>20</v>
      </c>
      <c r="B21" s="2" t="s">
        <v>121</v>
      </c>
      <c r="C21" s="2" t="s">
        <v>394</v>
      </c>
      <c r="D21" s="2" t="s">
        <v>395</v>
      </c>
      <c r="E21" s="2" t="s">
        <v>394</v>
      </c>
      <c r="F21" s="2" t="s">
        <v>395</v>
      </c>
      <c r="G21" s="2" t="s">
        <v>416</v>
      </c>
      <c r="H21" s="2" t="s">
        <v>417</v>
      </c>
      <c r="I21" s="2" t="s">
        <v>418</v>
      </c>
      <c r="J21" s="2" t="s">
        <v>419</v>
      </c>
      <c r="K21" s="2" t="s">
        <v>346</v>
      </c>
      <c r="L21" s="2" t="s">
        <v>791</v>
      </c>
    </row>
    <row r="22" spans="1:12" x14ac:dyDescent="0.15">
      <c r="A22" s="2">
        <v>21</v>
      </c>
      <c r="B22" s="2" t="s">
        <v>121</v>
      </c>
      <c r="C22" s="2" t="s">
        <v>394</v>
      </c>
      <c r="D22" s="2" t="s">
        <v>395</v>
      </c>
      <c r="E22" s="2" t="s">
        <v>394</v>
      </c>
      <c r="F22" s="2" t="s">
        <v>395</v>
      </c>
      <c r="G22" s="2" t="s">
        <v>420</v>
      </c>
      <c r="H22" s="2" t="s">
        <v>421</v>
      </c>
      <c r="I22" s="2" t="s">
        <v>422</v>
      </c>
      <c r="J22" s="2" t="s">
        <v>423</v>
      </c>
      <c r="K22" s="2" t="s">
        <v>346</v>
      </c>
      <c r="L22" s="2" t="s">
        <v>791</v>
      </c>
    </row>
    <row r="23" spans="1:12" x14ac:dyDescent="0.15">
      <c r="A23" s="2">
        <v>22</v>
      </c>
      <c r="B23" s="2" t="s">
        <v>121</v>
      </c>
      <c r="C23" s="2" t="s">
        <v>394</v>
      </c>
      <c r="D23" s="2" t="s">
        <v>395</v>
      </c>
      <c r="E23" s="2" t="s">
        <v>394</v>
      </c>
      <c r="F23" s="2" t="s">
        <v>395</v>
      </c>
      <c r="G23" s="2" t="s">
        <v>424</v>
      </c>
      <c r="H23" s="2" t="s">
        <v>425</v>
      </c>
      <c r="I23" s="2" t="s">
        <v>426</v>
      </c>
      <c r="J23" s="2" t="s">
        <v>403</v>
      </c>
      <c r="K23" s="2" t="s">
        <v>346</v>
      </c>
      <c r="L23" s="2" t="s">
        <v>791</v>
      </c>
    </row>
    <row r="24" spans="1:12" x14ac:dyDescent="0.15">
      <c r="A24" s="2">
        <v>23</v>
      </c>
      <c r="B24" s="2" t="s">
        <v>121</v>
      </c>
      <c r="C24" s="2" t="s">
        <v>394</v>
      </c>
      <c r="D24" s="2" t="s">
        <v>395</v>
      </c>
      <c r="E24" s="2" t="s">
        <v>394</v>
      </c>
      <c r="F24" s="2" t="s">
        <v>395</v>
      </c>
      <c r="G24" s="2" t="s">
        <v>427</v>
      </c>
      <c r="H24" s="2" t="s">
        <v>428</v>
      </c>
      <c r="I24" s="2" t="s">
        <v>429</v>
      </c>
      <c r="J24" s="2" t="s">
        <v>403</v>
      </c>
      <c r="K24" s="2" t="s">
        <v>346</v>
      </c>
      <c r="L24" s="2" t="s">
        <v>791</v>
      </c>
    </row>
    <row r="25" spans="1:12" x14ac:dyDescent="0.15">
      <c r="A25" s="2">
        <v>24</v>
      </c>
      <c r="B25" s="2" t="s">
        <v>121</v>
      </c>
      <c r="C25" s="2" t="s">
        <v>394</v>
      </c>
      <c r="D25" s="2" t="s">
        <v>395</v>
      </c>
      <c r="E25" s="2" t="s">
        <v>394</v>
      </c>
      <c r="F25" s="2" t="s">
        <v>395</v>
      </c>
      <c r="G25" s="2" t="s">
        <v>430</v>
      </c>
      <c r="H25" s="2" t="s">
        <v>431</v>
      </c>
      <c r="I25" s="2" t="s">
        <v>432</v>
      </c>
      <c r="J25" s="2" t="s">
        <v>423</v>
      </c>
      <c r="K25" s="2" t="s">
        <v>346</v>
      </c>
      <c r="L25" s="2" t="s">
        <v>791</v>
      </c>
    </row>
    <row r="26" spans="1:12" x14ac:dyDescent="0.15">
      <c r="A26" s="2">
        <v>25</v>
      </c>
      <c r="B26" s="2" t="s">
        <v>121</v>
      </c>
      <c r="C26" s="2" t="s">
        <v>394</v>
      </c>
      <c r="D26" s="2" t="s">
        <v>395</v>
      </c>
      <c r="E26" s="2" t="s">
        <v>394</v>
      </c>
      <c r="F26" s="2" t="s">
        <v>395</v>
      </c>
      <c r="G26" s="2" t="s">
        <v>433</v>
      </c>
      <c r="H26" s="2" t="s">
        <v>434</v>
      </c>
      <c r="I26" s="2" t="s">
        <v>435</v>
      </c>
      <c r="J26" s="2" t="s">
        <v>415</v>
      </c>
      <c r="K26" s="2" t="s">
        <v>346</v>
      </c>
      <c r="L26" s="2" t="s">
        <v>791</v>
      </c>
    </row>
    <row r="27" spans="1:12" x14ac:dyDescent="0.15">
      <c r="A27" s="2">
        <v>26</v>
      </c>
      <c r="B27" s="2" t="s">
        <v>121</v>
      </c>
      <c r="C27" s="2" t="s">
        <v>394</v>
      </c>
      <c r="D27" s="2" t="s">
        <v>395</v>
      </c>
      <c r="E27" s="2" t="s">
        <v>394</v>
      </c>
      <c r="F27" s="2" t="s">
        <v>395</v>
      </c>
      <c r="G27" s="2" t="s">
        <v>436</v>
      </c>
      <c r="H27" s="2" t="s">
        <v>437</v>
      </c>
      <c r="I27" s="2" t="s">
        <v>438</v>
      </c>
      <c r="J27" s="2" t="s">
        <v>411</v>
      </c>
      <c r="K27" s="2" t="s">
        <v>346</v>
      </c>
      <c r="L27" s="2" t="s">
        <v>791</v>
      </c>
    </row>
    <row r="28" spans="1:12" x14ac:dyDescent="0.15">
      <c r="A28" s="2">
        <v>27</v>
      </c>
      <c r="B28" s="2" t="s">
        <v>121</v>
      </c>
      <c r="C28" s="2" t="s">
        <v>394</v>
      </c>
      <c r="D28" s="2" t="s">
        <v>395</v>
      </c>
      <c r="E28" s="2" t="s">
        <v>394</v>
      </c>
      <c r="F28" s="2" t="s">
        <v>395</v>
      </c>
      <c r="G28" s="2" t="s">
        <v>439</v>
      </c>
      <c r="H28" s="2" t="s">
        <v>440</v>
      </c>
      <c r="I28" s="2" t="s">
        <v>441</v>
      </c>
      <c r="J28" s="2" t="s">
        <v>442</v>
      </c>
      <c r="K28" s="2" t="s">
        <v>346</v>
      </c>
      <c r="L28" s="2" t="s">
        <v>791</v>
      </c>
    </row>
    <row r="29" spans="1:12" x14ac:dyDescent="0.15">
      <c r="A29" s="2">
        <v>28</v>
      </c>
      <c r="B29" s="2" t="s">
        <v>121</v>
      </c>
      <c r="C29" s="2" t="s">
        <v>394</v>
      </c>
      <c r="D29" s="2" t="s">
        <v>395</v>
      </c>
      <c r="E29" s="2" t="s">
        <v>394</v>
      </c>
      <c r="F29" s="2" t="s">
        <v>395</v>
      </c>
      <c r="G29" s="2" t="s">
        <v>443</v>
      </c>
      <c r="H29" s="2" t="s">
        <v>444</v>
      </c>
      <c r="I29" s="2" t="s">
        <v>445</v>
      </c>
      <c r="J29" s="2" t="s">
        <v>411</v>
      </c>
      <c r="K29" s="2" t="s">
        <v>346</v>
      </c>
      <c r="L29" s="2" t="s">
        <v>791</v>
      </c>
    </row>
    <row r="30" spans="1:12" x14ac:dyDescent="0.15">
      <c r="A30" s="2">
        <v>29</v>
      </c>
      <c r="B30" s="2" t="s">
        <v>121</v>
      </c>
      <c r="C30" s="2" t="s">
        <v>394</v>
      </c>
      <c r="D30" s="2" t="s">
        <v>395</v>
      </c>
      <c r="E30" s="2" t="s">
        <v>394</v>
      </c>
      <c r="F30" s="2" t="s">
        <v>395</v>
      </c>
      <c r="G30" s="2" t="s">
        <v>446</v>
      </c>
      <c r="H30" s="2" t="s">
        <v>447</v>
      </c>
      <c r="I30" s="2" t="s">
        <v>448</v>
      </c>
      <c r="J30" s="2" t="s">
        <v>415</v>
      </c>
      <c r="K30" s="2" t="s">
        <v>346</v>
      </c>
      <c r="L30" s="2" t="s">
        <v>791</v>
      </c>
    </row>
    <row r="31" spans="1:12" x14ac:dyDescent="0.15">
      <c r="A31" s="2">
        <v>30</v>
      </c>
      <c r="B31" s="2" t="s">
        <v>121</v>
      </c>
      <c r="C31" s="2" t="s">
        <v>394</v>
      </c>
      <c r="D31" s="2" t="s">
        <v>395</v>
      </c>
      <c r="E31" s="2" t="s">
        <v>394</v>
      </c>
      <c r="F31" s="2" t="s">
        <v>395</v>
      </c>
      <c r="G31" s="2" t="s">
        <v>449</v>
      </c>
      <c r="H31" s="2" t="s">
        <v>450</v>
      </c>
      <c r="I31" s="2" t="s">
        <v>451</v>
      </c>
      <c r="J31" s="2" t="s">
        <v>423</v>
      </c>
      <c r="K31" s="2" t="s">
        <v>346</v>
      </c>
      <c r="L31" s="2" t="s">
        <v>791</v>
      </c>
    </row>
    <row r="32" spans="1:12" x14ac:dyDescent="0.15">
      <c r="A32" s="2">
        <v>31</v>
      </c>
      <c r="B32" s="2" t="s">
        <v>121</v>
      </c>
      <c r="C32" s="2" t="s">
        <v>394</v>
      </c>
      <c r="D32" s="2" t="s">
        <v>395</v>
      </c>
      <c r="E32" s="2" t="s">
        <v>394</v>
      </c>
      <c r="F32" s="2" t="s">
        <v>395</v>
      </c>
      <c r="G32" s="2" t="s">
        <v>452</v>
      </c>
      <c r="H32" s="2" t="s">
        <v>453</v>
      </c>
      <c r="I32" s="2" t="s">
        <v>454</v>
      </c>
      <c r="J32" s="2" t="s">
        <v>359</v>
      </c>
      <c r="K32" s="2" t="s">
        <v>346</v>
      </c>
      <c r="L32" s="2" t="s">
        <v>791</v>
      </c>
    </row>
    <row r="33" spans="1:12" x14ac:dyDescent="0.15">
      <c r="A33" s="2">
        <v>32</v>
      </c>
      <c r="B33" s="2" t="s">
        <v>121</v>
      </c>
      <c r="C33" s="2" t="s">
        <v>394</v>
      </c>
      <c r="D33" s="2" t="s">
        <v>395</v>
      </c>
      <c r="E33" s="2" t="s">
        <v>394</v>
      </c>
      <c r="F33" s="2" t="s">
        <v>395</v>
      </c>
      <c r="G33" s="2" t="s">
        <v>455</v>
      </c>
      <c r="H33" s="2" t="s">
        <v>456</v>
      </c>
      <c r="I33" s="2" t="s">
        <v>457</v>
      </c>
      <c r="J33" s="2" t="s">
        <v>359</v>
      </c>
      <c r="K33" s="2" t="s">
        <v>346</v>
      </c>
      <c r="L33" s="2" t="s">
        <v>791</v>
      </c>
    </row>
    <row r="34" spans="1:12" x14ac:dyDescent="0.15">
      <c r="A34" s="2">
        <v>33</v>
      </c>
      <c r="B34" s="2" t="s">
        <v>121</v>
      </c>
      <c r="C34" s="2" t="s">
        <v>394</v>
      </c>
      <c r="D34" s="2" t="s">
        <v>395</v>
      </c>
      <c r="E34" s="2" t="s">
        <v>394</v>
      </c>
      <c r="F34" s="2" t="s">
        <v>395</v>
      </c>
      <c r="G34" s="2" t="s">
        <v>458</v>
      </c>
      <c r="H34" s="2" t="s">
        <v>459</v>
      </c>
      <c r="I34" s="2" t="s">
        <v>460</v>
      </c>
      <c r="J34" s="2" t="s">
        <v>442</v>
      </c>
      <c r="K34" s="2" t="s">
        <v>366</v>
      </c>
      <c r="L34" s="2" t="s">
        <v>791</v>
      </c>
    </row>
    <row r="35" spans="1:12" x14ac:dyDescent="0.15">
      <c r="A35" s="2">
        <v>34</v>
      </c>
      <c r="B35" s="2" t="s">
        <v>121</v>
      </c>
      <c r="C35" s="2" t="s">
        <v>394</v>
      </c>
      <c r="D35" s="2" t="s">
        <v>395</v>
      </c>
      <c r="E35" s="2" t="s">
        <v>394</v>
      </c>
      <c r="F35" s="2" t="s">
        <v>395</v>
      </c>
      <c r="G35" s="2" t="s">
        <v>461</v>
      </c>
      <c r="H35" s="2" t="s">
        <v>462</v>
      </c>
      <c r="I35" s="2" t="s">
        <v>463</v>
      </c>
      <c r="J35" s="2" t="s">
        <v>442</v>
      </c>
      <c r="K35" s="2" t="s">
        <v>371</v>
      </c>
      <c r="L35" s="2" t="s">
        <v>791</v>
      </c>
    </row>
    <row r="36" spans="1:12" x14ac:dyDescent="0.15">
      <c r="A36" s="2">
        <v>35</v>
      </c>
      <c r="B36" s="2" t="s">
        <v>121</v>
      </c>
      <c r="C36" s="2" t="s">
        <v>394</v>
      </c>
      <c r="D36" s="2" t="s">
        <v>395</v>
      </c>
      <c r="E36" s="2" t="s">
        <v>394</v>
      </c>
      <c r="F36" s="2" t="s">
        <v>395</v>
      </c>
      <c r="G36" s="2" t="s">
        <v>464</v>
      </c>
      <c r="H36" s="2" t="s">
        <v>465</v>
      </c>
      <c r="I36" s="2" t="s">
        <v>466</v>
      </c>
      <c r="J36" s="2" t="s">
        <v>415</v>
      </c>
      <c r="K36" s="2" t="s">
        <v>346</v>
      </c>
      <c r="L36" s="2" t="s">
        <v>791</v>
      </c>
    </row>
    <row r="37" spans="1:12" x14ac:dyDescent="0.15">
      <c r="A37" s="2">
        <v>36</v>
      </c>
      <c r="B37" s="2" t="s">
        <v>121</v>
      </c>
      <c r="C37" s="2" t="s">
        <v>394</v>
      </c>
      <c r="D37" s="2" t="s">
        <v>395</v>
      </c>
      <c r="E37" s="2" t="s">
        <v>394</v>
      </c>
      <c r="F37" s="2" t="s">
        <v>395</v>
      </c>
      <c r="G37" s="2" t="s">
        <v>467</v>
      </c>
      <c r="H37" s="2" t="s">
        <v>468</v>
      </c>
      <c r="I37" s="2" t="s">
        <v>469</v>
      </c>
      <c r="J37" s="2" t="s">
        <v>470</v>
      </c>
      <c r="K37" s="2" t="s">
        <v>346</v>
      </c>
      <c r="L37" s="2" t="s">
        <v>791</v>
      </c>
    </row>
    <row r="38" spans="1:12" x14ac:dyDescent="0.15">
      <c r="A38" s="2">
        <v>37</v>
      </c>
      <c r="B38" s="2" t="s">
        <v>121</v>
      </c>
      <c r="C38" s="2" t="s">
        <v>394</v>
      </c>
      <c r="D38" s="2" t="s">
        <v>395</v>
      </c>
      <c r="E38" s="2" t="s">
        <v>394</v>
      </c>
      <c r="F38" s="2" t="s">
        <v>395</v>
      </c>
      <c r="G38" s="2" t="s">
        <v>471</v>
      </c>
      <c r="H38" s="2" t="s">
        <v>472</v>
      </c>
      <c r="I38" s="2" t="s">
        <v>473</v>
      </c>
      <c r="J38" s="2" t="s">
        <v>407</v>
      </c>
      <c r="K38" s="2" t="s">
        <v>346</v>
      </c>
      <c r="L38" s="2" t="s">
        <v>791</v>
      </c>
    </row>
    <row r="39" spans="1:12" x14ac:dyDescent="0.15">
      <c r="A39" s="2">
        <v>38</v>
      </c>
      <c r="B39" s="2" t="s">
        <v>121</v>
      </c>
      <c r="C39" s="2" t="s">
        <v>394</v>
      </c>
      <c r="D39" s="2" t="s">
        <v>395</v>
      </c>
      <c r="E39" s="2" t="s">
        <v>394</v>
      </c>
      <c r="F39" s="2" t="s">
        <v>395</v>
      </c>
      <c r="G39" s="2" t="s">
        <v>474</v>
      </c>
      <c r="H39" s="2" t="s">
        <v>475</v>
      </c>
      <c r="I39" s="2" t="s">
        <v>476</v>
      </c>
      <c r="J39" s="2" t="s">
        <v>407</v>
      </c>
      <c r="K39" s="2" t="s">
        <v>346</v>
      </c>
      <c r="L39" s="2" t="s">
        <v>791</v>
      </c>
    </row>
    <row r="40" spans="1:12" x14ac:dyDescent="0.15">
      <c r="A40" s="2">
        <v>39</v>
      </c>
      <c r="B40" s="2" t="s">
        <v>121</v>
      </c>
      <c r="C40" s="2" t="s">
        <v>394</v>
      </c>
      <c r="D40" s="2" t="s">
        <v>395</v>
      </c>
      <c r="E40" s="2" t="s">
        <v>394</v>
      </c>
      <c r="F40" s="2" t="s">
        <v>395</v>
      </c>
      <c r="G40" s="2" t="s">
        <v>477</v>
      </c>
      <c r="H40" s="2" t="s">
        <v>478</v>
      </c>
      <c r="I40" s="2" t="s">
        <v>479</v>
      </c>
      <c r="J40" s="2" t="s">
        <v>480</v>
      </c>
      <c r="K40" s="2" t="s">
        <v>366</v>
      </c>
      <c r="L40" s="2" t="s">
        <v>791</v>
      </c>
    </row>
    <row r="41" spans="1:12" x14ac:dyDescent="0.15">
      <c r="A41" s="2">
        <v>40</v>
      </c>
      <c r="B41" s="2" t="s">
        <v>121</v>
      </c>
      <c r="C41" s="2" t="s">
        <v>394</v>
      </c>
      <c r="D41" s="2" t="s">
        <v>395</v>
      </c>
      <c r="E41" s="2" t="s">
        <v>394</v>
      </c>
      <c r="F41" s="2" t="s">
        <v>395</v>
      </c>
      <c r="G41" s="2" t="s">
        <v>481</v>
      </c>
      <c r="H41" s="2" t="s">
        <v>482</v>
      </c>
      <c r="I41" s="2" t="s">
        <v>483</v>
      </c>
      <c r="J41" s="2" t="s">
        <v>484</v>
      </c>
      <c r="K41" s="2" t="s">
        <v>346</v>
      </c>
      <c r="L41" s="2" t="s">
        <v>791</v>
      </c>
    </row>
    <row r="42" spans="1:12" x14ac:dyDescent="0.15">
      <c r="A42" s="2">
        <v>41</v>
      </c>
      <c r="B42" s="2" t="s">
        <v>121</v>
      </c>
      <c r="C42" s="2" t="s">
        <v>394</v>
      </c>
      <c r="D42" s="2" t="s">
        <v>395</v>
      </c>
      <c r="E42" s="2" t="s">
        <v>394</v>
      </c>
      <c r="F42" s="2" t="s">
        <v>395</v>
      </c>
      <c r="G42" s="2" t="s">
        <v>485</v>
      </c>
      <c r="H42" s="2" t="s">
        <v>486</v>
      </c>
      <c r="I42" s="2" t="s">
        <v>487</v>
      </c>
      <c r="J42" s="2" t="s">
        <v>488</v>
      </c>
      <c r="K42" s="2" t="s">
        <v>346</v>
      </c>
      <c r="L42" s="2" t="s">
        <v>791</v>
      </c>
    </row>
    <row r="43" spans="1:12" x14ac:dyDescent="0.15">
      <c r="A43" s="2">
        <v>42</v>
      </c>
      <c r="B43" s="2" t="s">
        <v>121</v>
      </c>
      <c r="C43" s="2" t="s">
        <v>394</v>
      </c>
      <c r="D43" s="2" t="s">
        <v>395</v>
      </c>
      <c r="E43" s="2" t="s">
        <v>394</v>
      </c>
      <c r="F43" s="2" t="s">
        <v>395</v>
      </c>
      <c r="G43" s="2" t="s">
        <v>489</v>
      </c>
      <c r="H43" s="2" t="s">
        <v>490</v>
      </c>
      <c r="I43" s="2" t="s">
        <v>491</v>
      </c>
      <c r="J43" s="2" t="s">
        <v>407</v>
      </c>
      <c r="K43" s="2" t="s">
        <v>346</v>
      </c>
      <c r="L43" s="2" t="s">
        <v>791</v>
      </c>
    </row>
    <row r="44" spans="1:12" x14ac:dyDescent="0.15">
      <c r="A44" s="2">
        <v>43</v>
      </c>
      <c r="B44" s="2" t="s">
        <v>121</v>
      </c>
      <c r="C44" s="2" t="s">
        <v>394</v>
      </c>
      <c r="D44" s="2" t="s">
        <v>395</v>
      </c>
      <c r="E44" s="2" t="s">
        <v>394</v>
      </c>
      <c r="F44" s="2" t="s">
        <v>395</v>
      </c>
      <c r="G44" s="2" t="s">
        <v>492</v>
      </c>
      <c r="H44" s="2" t="s">
        <v>493</v>
      </c>
      <c r="I44" s="2" t="s">
        <v>494</v>
      </c>
      <c r="J44" s="2" t="s">
        <v>407</v>
      </c>
      <c r="K44" s="2" t="s">
        <v>346</v>
      </c>
      <c r="L44" s="2" t="s">
        <v>791</v>
      </c>
    </row>
    <row r="45" spans="1:12" x14ac:dyDescent="0.15">
      <c r="A45" s="2">
        <v>44</v>
      </c>
      <c r="B45" s="2" t="s">
        <v>121</v>
      </c>
      <c r="C45" s="2" t="s">
        <v>394</v>
      </c>
      <c r="D45" s="2" t="s">
        <v>395</v>
      </c>
      <c r="E45" s="2" t="s">
        <v>394</v>
      </c>
      <c r="F45" s="2" t="s">
        <v>395</v>
      </c>
      <c r="G45" s="2" t="s">
        <v>495</v>
      </c>
      <c r="H45" s="2" t="s">
        <v>496</v>
      </c>
      <c r="I45" s="2" t="s">
        <v>497</v>
      </c>
      <c r="J45" s="2" t="s">
        <v>498</v>
      </c>
      <c r="K45" s="2" t="s">
        <v>346</v>
      </c>
      <c r="L45" s="2" t="s">
        <v>791</v>
      </c>
    </row>
    <row r="46" spans="1:12" x14ac:dyDescent="0.15">
      <c r="A46" s="2">
        <v>45</v>
      </c>
      <c r="B46" s="2" t="s">
        <v>121</v>
      </c>
      <c r="C46" s="2" t="s">
        <v>394</v>
      </c>
      <c r="D46" s="2" t="s">
        <v>395</v>
      </c>
      <c r="E46" s="2" t="s">
        <v>394</v>
      </c>
      <c r="F46" s="2" t="s">
        <v>395</v>
      </c>
      <c r="G46" s="2" t="s">
        <v>499</v>
      </c>
      <c r="H46" s="2" t="s">
        <v>500</v>
      </c>
      <c r="I46" s="2" t="s">
        <v>501</v>
      </c>
      <c r="J46" s="2" t="s">
        <v>415</v>
      </c>
      <c r="K46" s="2" t="s">
        <v>366</v>
      </c>
      <c r="L46" s="2" t="s">
        <v>791</v>
      </c>
    </row>
    <row r="47" spans="1:12" x14ac:dyDescent="0.15">
      <c r="A47" s="2">
        <v>46</v>
      </c>
      <c r="B47" s="2" t="s">
        <v>121</v>
      </c>
      <c r="C47" s="2" t="s">
        <v>394</v>
      </c>
      <c r="D47" s="2" t="s">
        <v>395</v>
      </c>
      <c r="E47" s="2" t="s">
        <v>394</v>
      </c>
      <c r="F47" s="2" t="s">
        <v>395</v>
      </c>
      <c r="G47" s="2" t="s">
        <v>502</v>
      </c>
      <c r="H47" s="2" t="s">
        <v>503</v>
      </c>
      <c r="I47" s="2" t="s">
        <v>504</v>
      </c>
      <c r="J47" s="2" t="s">
        <v>407</v>
      </c>
      <c r="K47" s="2" t="s">
        <v>346</v>
      </c>
      <c r="L47" s="2" t="s">
        <v>791</v>
      </c>
    </row>
    <row r="48" spans="1:12" x14ac:dyDescent="0.15">
      <c r="A48" s="2">
        <v>47</v>
      </c>
      <c r="B48" s="2" t="s">
        <v>121</v>
      </c>
      <c r="C48" s="2" t="s">
        <v>394</v>
      </c>
      <c r="D48" s="2" t="s">
        <v>395</v>
      </c>
      <c r="E48" s="2" t="s">
        <v>394</v>
      </c>
      <c r="F48" s="2" t="s">
        <v>395</v>
      </c>
      <c r="G48" s="2" t="s">
        <v>502</v>
      </c>
      <c r="H48" s="2" t="s">
        <v>503</v>
      </c>
      <c r="I48" s="2" t="s">
        <v>504</v>
      </c>
      <c r="J48" s="2" t="s">
        <v>407</v>
      </c>
      <c r="K48" s="2" t="s">
        <v>366</v>
      </c>
      <c r="L48" s="2" t="s">
        <v>791</v>
      </c>
    </row>
    <row r="49" spans="1:12" x14ac:dyDescent="0.15">
      <c r="A49" s="2">
        <v>48</v>
      </c>
      <c r="B49" s="2" t="s">
        <v>121</v>
      </c>
      <c r="C49" s="2" t="s">
        <v>394</v>
      </c>
      <c r="D49" s="2" t="s">
        <v>395</v>
      </c>
      <c r="E49" s="2" t="s">
        <v>394</v>
      </c>
      <c r="F49" s="2" t="s">
        <v>395</v>
      </c>
      <c r="G49" s="2" t="s">
        <v>505</v>
      </c>
      <c r="H49" s="2" t="s">
        <v>506</v>
      </c>
      <c r="I49" s="2" t="s">
        <v>507</v>
      </c>
      <c r="J49" s="2" t="s">
        <v>470</v>
      </c>
      <c r="K49" s="2" t="s">
        <v>346</v>
      </c>
      <c r="L49" s="2" t="s">
        <v>791</v>
      </c>
    </row>
    <row r="50" spans="1:12" x14ac:dyDescent="0.15">
      <c r="A50" s="2">
        <v>49</v>
      </c>
      <c r="B50" s="2" t="s">
        <v>121</v>
      </c>
      <c r="C50" s="2" t="s">
        <v>394</v>
      </c>
      <c r="D50" s="2" t="s">
        <v>395</v>
      </c>
      <c r="E50" s="2" t="s">
        <v>394</v>
      </c>
      <c r="F50" s="2" t="s">
        <v>395</v>
      </c>
      <c r="G50" s="2" t="s">
        <v>508</v>
      </c>
      <c r="H50" s="2" t="s">
        <v>509</v>
      </c>
      <c r="I50" s="2" t="s">
        <v>510</v>
      </c>
      <c r="J50" s="2" t="s">
        <v>411</v>
      </c>
      <c r="K50" s="2" t="s">
        <v>346</v>
      </c>
      <c r="L50" s="2" t="s">
        <v>791</v>
      </c>
    </row>
    <row r="51" spans="1:12" x14ac:dyDescent="0.15">
      <c r="A51" s="2">
        <v>50</v>
      </c>
      <c r="B51" s="2" t="s">
        <v>121</v>
      </c>
      <c r="C51" s="2" t="s">
        <v>394</v>
      </c>
      <c r="D51" s="2" t="s">
        <v>395</v>
      </c>
      <c r="E51" s="2" t="s">
        <v>394</v>
      </c>
      <c r="F51" s="2" t="s">
        <v>395</v>
      </c>
      <c r="G51" s="2" t="s">
        <v>511</v>
      </c>
      <c r="H51" s="2" t="s">
        <v>512</v>
      </c>
      <c r="I51" s="2" t="s">
        <v>513</v>
      </c>
      <c r="J51" s="2" t="s">
        <v>407</v>
      </c>
      <c r="K51" s="2" t="s">
        <v>352</v>
      </c>
      <c r="L51" s="2" t="s">
        <v>791</v>
      </c>
    </row>
    <row r="52" spans="1:12" x14ac:dyDescent="0.15">
      <c r="A52" s="2">
        <v>51</v>
      </c>
      <c r="B52" s="2" t="s">
        <v>121</v>
      </c>
      <c r="C52" s="2" t="s">
        <v>394</v>
      </c>
      <c r="D52" s="2" t="s">
        <v>395</v>
      </c>
      <c r="E52" s="2" t="s">
        <v>394</v>
      </c>
      <c r="F52" s="2" t="s">
        <v>395</v>
      </c>
      <c r="G52" s="2" t="s">
        <v>511</v>
      </c>
      <c r="H52" s="2" t="s">
        <v>512</v>
      </c>
      <c r="I52" s="2" t="s">
        <v>513</v>
      </c>
      <c r="J52" s="2" t="s">
        <v>407</v>
      </c>
      <c r="K52" s="2" t="s">
        <v>371</v>
      </c>
      <c r="L52" s="2" t="s">
        <v>791</v>
      </c>
    </row>
    <row r="53" spans="1:12" x14ac:dyDescent="0.15">
      <c r="A53" s="2">
        <v>52</v>
      </c>
      <c r="B53" s="2" t="s">
        <v>121</v>
      </c>
      <c r="C53" s="2" t="s">
        <v>394</v>
      </c>
      <c r="D53" s="2" t="s">
        <v>395</v>
      </c>
      <c r="E53" s="2" t="s">
        <v>394</v>
      </c>
      <c r="F53" s="2" t="s">
        <v>395</v>
      </c>
      <c r="G53" s="2" t="s">
        <v>514</v>
      </c>
      <c r="H53" s="2" t="s">
        <v>515</v>
      </c>
      <c r="I53" s="2" t="s">
        <v>516</v>
      </c>
      <c r="J53" s="2" t="s">
        <v>411</v>
      </c>
      <c r="K53" s="2" t="s">
        <v>346</v>
      </c>
      <c r="L53" s="2" t="s">
        <v>791</v>
      </c>
    </row>
    <row r="54" spans="1:12" x14ac:dyDescent="0.15">
      <c r="A54" s="2">
        <v>53</v>
      </c>
      <c r="B54" s="2" t="s">
        <v>121</v>
      </c>
      <c r="C54" s="2" t="s">
        <v>394</v>
      </c>
      <c r="D54" s="2" t="s">
        <v>395</v>
      </c>
      <c r="E54" s="2" t="s">
        <v>394</v>
      </c>
      <c r="F54" s="2" t="s">
        <v>395</v>
      </c>
      <c r="G54" s="2" t="s">
        <v>517</v>
      </c>
      <c r="H54" s="2" t="s">
        <v>518</v>
      </c>
      <c r="I54" s="2" t="s">
        <v>519</v>
      </c>
      <c r="J54" s="2" t="s">
        <v>470</v>
      </c>
      <c r="K54" s="2" t="s">
        <v>346</v>
      </c>
      <c r="L54" s="2" t="s">
        <v>791</v>
      </c>
    </row>
    <row r="55" spans="1:12" x14ac:dyDescent="0.15">
      <c r="A55" s="2">
        <v>54</v>
      </c>
      <c r="B55" s="2" t="s">
        <v>121</v>
      </c>
      <c r="C55" s="2" t="s">
        <v>394</v>
      </c>
      <c r="D55" s="2" t="s">
        <v>395</v>
      </c>
      <c r="E55" s="2" t="s">
        <v>394</v>
      </c>
      <c r="F55" s="2" t="s">
        <v>395</v>
      </c>
      <c r="G55" s="2" t="s">
        <v>520</v>
      </c>
      <c r="H55" s="2" t="s">
        <v>521</v>
      </c>
      <c r="I55" s="2" t="s">
        <v>522</v>
      </c>
      <c r="J55" s="2" t="s">
        <v>423</v>
      </c>
      <c r="K55" s="2" t="s">
        <v>346</v>
      </c>
      <c r="L55" s="2" t="s">
        <v>791</v>
      </c>
    </row>
    <row r="56" spans="1:12" x14ac:dyDescent="0.15">
      <c r="A56" s="2">
        <v>55</v>
      </c>
      <c r="B56" s="2" t="s">
        <v>121</v>
      </c>
      <c r="C56" s="2" t="s">
        <v>394</v>
      </c>
      <c r="D56" s="2" t="s">
        <v>395</v>
      </c>
      <c r="E56" s="2" t="s">
        <v>394</v>
      </c>
      <c r="F56" s="2" t="s">
        <v>395</v>
      </c>
      <c r="G56" s="2" t="s">
        <v>523</v>
      </c>
      <c r="H56" s="2" t="s">
        <v>524</v>
      </c>
      <c r="I56" s="2" t="s">
        <v>525</v>
      </c>
      <c r="J56" s="2" t="s">
        <v>415</v>
      </c>
      <c r="K56" s="2" t="s">
        <v>346</v>
      </c>
      <c r="L56" s="2" t="s">
        <v>791</v>
      </c>
    </row>
    <row r="57" spans="1:12" x14ac:dyDescent="0.15">
      <c r="A57" s="2">
        <v>56</v>
      </c>
      <c r="B57" s="2" t="s">
        <v>121</v>
      </c>
      <c r="C57" s="2" t="s">
        <v>394</v>
      </c>
      <c r="D57" s="2" t="s">
        <v>395</v>
      </c>
      <c r="E57" s="2" t="s">
        <v>394</v>
      </c>
      <c r="F57" s="2" t="s">
        <v>395</v>
      </c>
      <c r="G57" s="2" t="s">
        <v>526</v>
      </c>
      <c r="H57" s="2" t="s">
        <v>527</v>
      </c>
      <c r="I57" s="2" t="s">
        <v>528</v>
      </c>
      <c r="J57" s="2" t="s">
        <v>470</v>
      </c>
      <c r="K57" s="2" t="s">
        <v>346</v>
      </c>
      <c r="L57" s="2" t="s">
        <v>791</v>
      </c>
    </row>
    <row r="58" spans="1:12" x14ac:dyDescent="0.15">
      <c r="A58" s="2">
        <v>57</v>
      </c>
      <c r="B58" s="2" t="s">
        <v>121</v>
      </c>
      <c r="C58" s="2" t="s">
        <v>394</v>
      </c>
      <c r="D58" s="2" t="s">
        <v>395</v>
      </c>
      <c r="E58" s="2" t="s">
        <v>394</v>
      </c>
      <c r="F58" s="2" t="s">
        <v>395</v>
      </c>
      <c r="G58" s="2" t="s">
        <v>529</v>
      </c>
      <c r="H58" s="2" t="s">
        <v>530</v>
      </c>
      <c r="I58" s="2" t="s">
        <v>531</v>
      </c>
      <c r="J58" s="2" t="s">
        <v>403</v>
      </c>
      <c r="K58" s="2" t="s">
        <v>346</v>
      </c>
      <c r="L58" s="2" t="s">
        <v>791</v>
      </c>
    </row>
    <row r="59" spans="1:12" x14ac:dyDescent="0.15">
      <c r="A59" s="2">
        <v>58</v>
      </c>
      <c r="B59" s="2" t="s">
        <v>121</v>
      </c>
      <c r="C59" s="2" t="s">
        <v>394</v>
      </c>
      <c r="D59" s="2" t="s">
        <v>395</v>
      </c>
      <c r="E59" s="2" t="s">
        <v>394</v>
      </c>
      <c r="F59" s="2" t="s">
        <v>395</v>
      </c>
      <c r="G59" s="2" t="s">
        <v>532</v>
      </c>
      <c r="H59" s="2" t="s">
        <v>533</v>
      </c>
      <c r="I59" s="2" t="s">
        <v>534</v>
      </c>
      <c r="J59" s="2" t="s">
        <v>423</v>
      </c>
      <c r="K59" s="2" t="s">
        <v>346</v>
      </c>
      <c r="L59" s="2" t="s">
        <v>791</v>
      </c>
    </row>
    <row r="60" spans="1:12" x14ac:dyDescent="0.15">
      <c r="A60" s="2">
        <v>59</v>
      </c>
      <c r="B60" s="2" t="s">
        <v>121</v>
      </c>
      <c r="C60" s="2" t="s">
        <v>394</v>
      </c>
      <c r="D60" s="2" t="s">
        <v>395</v>
      </c>
      <c r="E60" s="2" t="s">
        <v>394</v>
      </c>
      <c r="F60" s="2" t="s">
        <v>395</v>
      </c>
      <c r="G60" s="2" t="s">
        <v>535</v>
      </c>
      <c r="H60" s="2" t="s">
        <v>536</v>
      </c>
      <c r="I60" s="2" t="s">
        <v>537</v>
      </c>
      <c r="J60" s="2" t="s">
        <v>423</v>
      </c>
      <c r="K60" s="2" t="s">
        <v>346</v>
      </c>
      <c r="L60" s="2" t="s">
        <v>791</v>
      </c>
    </row>
    <row r="61" spans="1:12" x14ac:dyDescent="0.15">
      <c r="A61" s="2">
        <v>60</v>
      </c>
      <c r="B61" s="2" t="s">
        <v>121</v>
      </c>
      <c r="C61" s="2" t="s">
        <v>394</v>
      </c>
      <c r="D61" s="2" t="s">
        <v>395</v>
      </c>
      <c r="E61" s="2" t="s">
        <v>394</v>
      </c>
      <c r="F61" s="2" t="s">
        <v>395</v>
      </c>
      <c r="G61" s="2" t="s">
        <v>538</v>
      </c>
      <c r="H61" s="2" t="s">
        <v>539</v>
      </c>
      <c r="I61" s="2" t="s">
        <v>540</v>
      </c>
      <c r="J61" s="2" t="s">
        <v>415</v>
      </c>
      <c r="K61" s="2" t="s">
        <v>346</v>
      </c>
      <c r="L61" s="2" t="s">
        <v>791</v>
      </c>
    </row>
    <row r="62" spans="1:12" x14ac:dyDescent="0.15">
      <c r="A62" s="2">
        <v>61</v>
      </c>
      <c r="B62" s="2" t="s">
        <v>121</v>
      </c>
      <c r="C62" s="2" t="s">
        <v>394</v>
      </c>
      <c r="D62" s="2" t="s">
        <v>395</v>
      </c>
      <c r="E62" s="2" t="s">
        <v>394</v>
      </c>
      <c r="F62" s="2" t="s">
        <v>395</v>
      </c>
      <c r="G62" s="2" t="s">
        <v>541</v>
      </c>
      <c r="H62" s="2" t="s">
        <v>542</v>
      </c>
      <c r="I62" s="2" t="s">
        <v>543</v>
      </c>
      <c r="J62" s="2" t="s">
        <v>407</v>
      </c>
      <c r="K62" s="2" t="s">
        <v>366</v>
      </c>
      <c r="L62" s="2" t="s">
        <v>791</v>
      </c>
    </row>
    <row r="63" spans="1:12" x14ac:dyDescent="0.15">
      <c r="A63" s="2">
        <v>62</v>
      </c>
      <c r="B63" s="2" t="s">
        <v>121</v>
      </c>
      <c r="C63" s="2" t="s">
        <v>394</v>
      </c>
      <c r="D63" s="2" t="s">
        <v>395</v>
      </c>
      <c r="E63" s="2" t="s">
        <v>394</v>
      </c>
      <c r="F63" s="2" t="s">
        <v>395</v>
      </c>
      <c r="G63" s="2" t="s">
        <v>544</v>
      </c>
      <c r="H63" s="2" t="s">
        <v>545</v>
      </c>
      <c r="I63" s="2" t="s">
        <v>546</v>
      </c>
      <c r="J63" s="2" t="s">
        <v>423</v>
      </c>
      <c r="K63" s="2" t="s">
        <v>346</v>
      </c>
      <c r="L63" s="2" t="s">
        <v>791</v>
      </c>
    </row>
    <row r="64" spans="1:12" x14ac:dyDescent="0.15">
      <c r="A64" s="2">
        <v>63</v>
      </c>
      <c r="B64" s="2" t="s">
        <v>121</v>
      </c>
      <c r="C64" s="2" t="s">
        <v>394</v>
      </c>
      <c r="D64" s="2" t="s">
        <v>395</v>
      </c>
      <c r="E64" s="2" t="s">
        <v>394</v>
      </c>
      <c r="F64" s="2" t="s">
        <v>395</v>
      </c>
      <c r="G64" s="2" t="s">
        <v>547</v>
      </c>
      <c r="H64" s="2" t="s">
        <v>548</v>
      </c>
      <c r="I64" s="2" t="s">
        <v>549</v>
      </c>
      <c r="J64" s="2" t="s">
        <v>470</v>
      </c>
      <c r="K64" s="2" t="s">
        <v>346</v>
      </c>
      <c r="L64" s="2" t="s">
        <v>791</v>
      </c>
    </row>
    <row r="65" spans="1:12" x14ac:dyDescent="0.15">
      <c r="A65" s="2">
        <v>64</v>
      </c>
      <c r="B65" s="2" t="s">
        <v>121</v>
      </c>
      <c r="C65" s="2" t="s">
        <v>394</v>
      </c>
      <c r="D65" s="2" t="s">
        <v>395</v>
      </c>
      <c r="E65" s="2" t="s">
        <v>394</v>
      </c>
      <c r="F65" s="2" t="s">
        <v>395</v>
      </c>
      <c r="G65" s="2" t="s">
        <v>550</v>
      </c>
      <c r="H65" s="2" t="s">
        <v>551</v>
      </c>
      <c r="I65" s="2" t="s">
        <v>552</v>
      </c>
      <c r="J65" s="2" t="s">
        <v>407</v>
      </c>
      <c r="K65" s="2" t="s">
        <v>346</v>
      </c>
      <c r="L65" s="2" t="s">
        <v>791</v>
      </c>
    </row>
    <row r="66" spans="1:12" x14ac:dyDescent="0.15">
      <c r="A66" s="2">
        <v>65</v>
      </c>
      <c r="B66" s="2" t="s">
        <v>121</v>
      </c>
      <c r="C66" s="2" t="s">
        <v>394</v>
      </c>
      <c r="D66" s="2" t="s">
        <v>395</v>
      </c>
      <c r="E66" s="2" t="s">
        <v>394</v>
      </c>
      <c r="F66" s="2" t="s">
        <v>395</v>
      </c>
      <c r="G66" s="2" t="s">
        <v>553</v>
      </c>
      <c r="H66" s="2" t="s">
        <v>554</v>
      </c>
      <c r="I66" s="2" t="s">
        <v>555</v>
      </c>
      <c r="J66" s="2" t="s">
        <v>407</v>
      </c>
      <c r="K66" s="2" t="s">
        <v>346</v>
      </c>
      <c r="L66" s="2" t="s">
        <v>791</v>
      </c>
    </row>
    <row r="67" spans="1:12" x14ac:dyDescent="0.15">
      <c r="A67" s="2">
        <v>66</v>
      </c>
      <c r="B67" s="2" t="s">
        <v>121</v>
      </c>
      <c r="C67" s="2" t="s">
        <v>394</v>
      </c>
      <c r="D67" s="2" t="s">
        <v>395</v>
      </c>
      <c r="E67" s="2" t="s">
        <v>394</v>
      </c>
      <c r="F67" s="2" t="s">
        <v>395</v>
      </c>
      <c r="G67" s="2" t="s">
        <v>556</v>
      </c>
      <c r="H67" s="2" t="s">
        <v>557</v>
      </c>
      <c r="I67" s="2" t="s">
        <v>558</v>
      </c>
      <c r="J67" s="2" t="s">
        <v>403</v>
      </c>
      <c r="K67" s="2" t="s">
        <v>346</v>
      </c>
      <c r="L67" s="2" t="s">
        <v>791</v>
      </c>
    </row>
    <row r="68" spans="1:12" x14ac:dyDescent="0.15">
      <c r="A68" s="2">
        <v>67</v>
      </c>
      <c r="B68" s="2" t="s">
        <v>121</v>
      </c>
      <c r="C68" s="2" t="s">
        <v>394</v>
      </c>
      <c r="D68" s="2" t="s">
        <v>395</v>
      </c>
      <c r="E68" s="2" t="s">
        <v>394</v>
      </c>
      <c r="F68" s="2" t="s">
        <v>395</v>
      </c>
      <c r="G68" s="2" t="s">
        <v>559</v>
      </c>
      <c r="H68" s="2" t="s">
        <v>560</v>
      </c>
      <c r="I68" s="2" t="s">
        <v>561</v>
      </c>
      <c r="J68" s="2" t="s">
        <v>403</v>
      </c>
      <c r="K68" s="2" t="s">
        <v>346</v>
      </c>
      <c r="L68" s="2" t="s">
        <v>791</v>
      </c>
    </row>
    <row r="69" spans="1:12" x14ac:dyDescent="0.15">
      <c r="A69" s="2">
        <v>68</v>
      </c>
      <c r="B69" s="2" t="s">
        <v>121</v>
      </c>
      <c r="C69" s="2" t="s">
        <v>394</v>
      </c>
      <c r="D69" s="2" t="s">
        <v>395</v>
      </c>
      <c r="E69" s="2" t="s">
        <v>394</v>
      </c>
      <c r="F69" s="2" t="s">
        <v>395</v>
      </c>
      <c r="G69" s="2" t="s">
        <v>562</v>
      </c>
      <c r="H69" s="2" t="s">
        <v>563</v>
      </c>
      <c r="I69" s="2" t="s">
        <v>564</v>
      </c>
      <c r="J69" s="2" t="s">
        <v>407</v>
      </c>
      <c r="K69" s="2" t="s">
        <v>346</v>
      </c>
      <c r="L69" s="2" t="s">
        <v>791</v>
      </c>
    </row>
    <row r="70" spans="1:12" x14ac:dyDescent="0.15">
      <c r="A70" s="2">
        <v>69</v>
      </c>
      <c r="B70" s="2" t="s">
        <v>121</v>
      </c>
      <c r="C70" s="2" t="s">
        <v>394</v>
      </c>
      <c r="D70" s="2" t="s">
        <v>395</v>
      </c>
      <c r="E70" s="2" t="s">
        <v>394</v>
      </c>
      <c r="F70" s="2" t="s">
        <v>395</v>
      </c>
      <c r="G70" s="2" t="s">
        <v>565</v>
      </c>
      <c r="H70" s="2" t="s">
        <v>566</v>
      </c>
      <c r="I70" s="2" t="s">
        <v>567</v>
      </c>
      <c r="J70" s="2" t="s">
        <v>568</v>
      </c>
      <c r="K70" s="2" t="s">
        <v>346</v>
      </c>
      <c r="L70" s="2" t="s">
        <v>791</v>
      </c>
    </row>
    <row r="71" spans="1:12" x14ac:dyDescent="0.15">
      <c r="A71" s="2">
        <v>70</v>
      </c>
      <c r="B71" s="2" t="s">
        <v>121</v>
      </c>
      <c r="C71" s="2" t="s">
        <v>394</v>
      </c>
      <c r="D71" s="2" t="s">
        <v>395</v>
      </c>
      <c r="E71" s="2" t="s">
        <v>394</v>
      </c>
      <c r="F71" s="2" t="s">
        <v>395</v>
      </c>
      <c r="G71" s="2" t="s">
        <v>569</v>
      </c>
      <c r="H71" s="2" t="s">
        <v>570</v>
      </c>
      <c r="I71" s="2" t="s">
        <v>571</v>
      </c>
      <c r="J71" s="2" t="s">
        <v>572</v>
      </c>
      <c r="K71" s="2" t="s">
        <v>346</v>
      </c>
      <c r="L71" s="2" t="s">
        <v>791</v>
      </c>
    </row>
    <row r="72" spans="1:12" x14ac:dyDescent="0.15">
      <c r="A72" s="2">
        <v>71</v>
      </c>
      <c r="B72" s="2" t="s">
        <v>121</v>
      </c>
      <c r="C72" s="2" t="s">
        <v>394</v>
      </c>
      <c r="D72" s="2" t="s">
        <v>395</v>
      </c>
      <c r="E72" s="2" t="s">
        <v>394</v>
      </c>
      <c r="F72" s="2" t="s">
        <v>395</v>
      </c>
      <c r="G72" s="2" t="s">
        <v>573</v>
      </c>
      <c r="H72" s="2" t="s">
        <v>574</v>
      </c>
      <c r="I72" s="2" t="s">
        <v>575</v>
      </c>
      <c r="J72" s="2" t="s">
        <v>423</v>
      </c>
      <c r="K72" s="2" t="s">
        <v>346</v>
      </c>
      <c r="L72" s="2" t="s">
        <v>791</v>
      </c>
    </row>
    <row r="73" spans="1:12" x14ac:dyDescent="0.15">
      <c r="A73" s="2">
        <v>72</v>
      </c>
      <c r="B73" s="2" t="s">
        <v>121</v>
      </c>
      <c r="C73" s="2" t="s">
        <v>394</v>
      </c>
      <c r="D73" s="2" t="s">
        <v>395</v>
      </c>
      <c r="E73" s="2" t="s">
        <v>394</v>
      </c>
      <c r="F73" s="2" t="s">
        <v>395</v>
      </c>
      <c r="G73" s="2" t="s">
        <v>576</v>
      </c>
      <c r="H73" s="2" t="s">
        <v>577</v>
      </c>
      <c r="I73" s="2" t="s">
        <v>578</v>
      </c>
      <c r="J73" s="2" t="s">
        <v>403</v>
      </c>
      <c r="K73" s="2" t="s">
        <v>346</v>
      </c>
      <c r="L73" s="2" t="s">
        <v>791</v>
      </c>
    </row>
    <row r="74" spans="1:12" x14ac:dyDescent="0.15">
      <c r="A74" s="2">
        <v>73</v>
      </c>
      <c r="B74" s="2" t="s">
        <v>121</v>
      </c>
      <c r="C74" s="2" t="s">
        <v>394</v>
      </c>
      <c r="D74" s="2" t="s">
        <v>395</v>
      </c>
      <c r="E74" s="2" t="s">
        <v>394</v>
      </c>
      <c r="F74" s="2" t="s">
        <v>395</v>
      </c>
      <c r="G74" s="2" t="s">
        <v>579</v>
      </c>
      <c r="H74" s="2" t="s">
        <v>580</v>
      </c>
      <c r="I74" s="2" t="s">
        <v>567</v>
      </c>
      <c r="J74" s="2" t="s">
        <v>581</v>
      </c>
      <c r="K74" s="2" t="s">
        <v>346</v>
      </c>
      <c r="L74" s="2" t="s">
        <v>791</v>
      </c>
    </row>
    <row r="75" spans="1:12" x14ac:dyDescent="0.15">
      <c r="A75" s="2">
        <v>74</v>
      </c>
      <c r="B75" s="2" t="s">
        <v>121</v>
      </c>
      <c r="C75" s="2" t="s">
        <v>394</v>
      </c>
      <c r="D75" s="2" t="s">
        <v>395</v>
      </c>
      <c r="E75" s="2" t="s">
        <v>394</v>
      </c>
      <c r="F75" s="2" t="s">
        <v>395</v>
      </c>
      <c r="G75" s="2" t="s">
        <v>582</v>
      </c>
      <c r="H75" s="2" t="s">
        <v>583</v>
      </c>
      <c r="I75" s="2" t="s">
        <v>584</v>
      </c>
      <c r="J75" s="2" t="s">
        <v>585</v>
      </c>
      <c r="K75" s="2" t="s">
        <v>346</v>
      </c>
      <c r="L75" s="2" t="s">
        <v>791</v>
      </c>
    </row>
    <row r="76" spans="1:12" x14ac:dyDescent="0.15">
      <c r="A76" s="2">
        <v>75</v>
      </c>
      <c r="B76" s="2" t="s">
        <v>121</v>
      </c>
      <c r="C76" s="2" t="s">
        <v>586</v>
      </c>
      <c r="D76" s="2" t="s">
        <v>587</v>
      </c>
      <c r="E76" s="2" t="s">
        <v>586</v>
      </c>
      <c r="F76" s="2" t="s">
        <v>587</v>
      </c>
      <c r="G76" s="2" t="s">
        <v>588</v>
      </c>
      <c r="H76" s="2" t="s">
        <v>589</v>
      </c>
      <c r="I76" s="2" t="s">
        <v>590</v>
      </c>
      <c r="J76" s="2" t="s">
        <v>591</v>
      </c>
      <c r="K76" s="2" t="s">
        <v>346</v>
      </c>
      <c r="L76" s="2" t="s">
        <v>791</v>
      </c>
    </row>
    <row r="77" spans="1:12" x14ac:dyDescent="0.15">
      <c r="A77" s="2">
        <v>76</v>
      </c>
      <c r="B77" s="2" t="s">
        <v>121</v>
      </c>
      <c r="C77" s="2" t="s">
        <v>592</v>
      </c>
      <c r="D77" s="2" t="s">
        <v>593</v>
      </c>
      <c r="E77" s="2" t="s">
        <v>594</v>
      </c>
      <c r="F77" s="2" t="s">
        <v>595</v>
      </c>
      <c r="G77" s="2" t="s">
        <v>596</v>
      </c>
      <c r="H77" s="2" t="s">
        <v>597</v>
      </c>
      <c r="I77" s="2" t="s">
        <v>598</v>
      </c>
      <c r="J77" s="2" t="s">
        <v>599</v>
      </c>
      <c r="K77" s="2" t="s">
        <v>346</v>
      </c>
      <c r="L77" s="2" t="s">
        <v>791</v>
      </c>
    </row>
    <row r="78" spans="1:12" x14ac:dyDescent="0.15">
      <c r="A78" s="2">
        <v>77</v>
      </c>
      <c r="B78" s="2" t="s">
        <v>121</v>
      </c>
      <c r="C78" s="2" t="s">
        <v>600</v>
      </c>
      <c r="D78" s="2" t="s">
        <v>601</v>
      </c>
      <c r="E78" s="2" t="s">
        <v>602</v>
      </c>
      <c r="F78" s="2" t="s">
        <v>603</v>
      </c>
      <c r="G78" s="2" t="s">
        <v>604</v>
      </c>
      <c r="H78" s="2" t="s">
        <v>605</v>
      </c>
      <c r="I78" s="2" t="s">
        <v>606</v>
      </c>
      <c r="J78" s="2" t="s">
        <v>607</v>
      </c>
      <c r="K78" s="2" t="s">
        <v>346</v>
      </c>
      <c r="L78" s="2" t="s">
        <v>791</v>
      </c>
    </row>
    <row r="79" spans="1:12" x14ac:dyDescent="0.15">
      <c r="A79" s="2">
        <v>78</v>
      </c>
      <c r="B79" s="2" t="s">
        <v>121</v>
      </c>
      <c r="C79" s="2" t="s">
        <v>600</v>
      </c>
      <c r="D79" s="2" t="s">
        <v>601</v>
      </c>
      <c r="E79" s="2" t="s">
        <v>602</v>
      </c>
      <c r="F79" s="2" t="s">
        <v>603</v>
      </c>
      <c r="G79" s="2" t="s">
        <v>608</v>
      </c>
      <c r="H79" s="2" t="s">
        <v>609</v>
      </c>
      <c r="I79" s="2" t="s">
        <v>610</v>
      </c>
      <c r="J79" s="2" t="s">
        <v>607</v>
      </c>
      <c r="K79" s="2" t="s">
        <v>346</v>
      </c>
      <c r="L79" s="2" t="s">
        <v>791</v>
      </c>
    </row>
    <row r="80" spans="1:12" x14ac:dyDescent="0.15">
      <c r="A80" s="2">
        <v>79</v>
      </c>
      <c r="B80" s="2" t="s">
        <v>121</v>
      </c>
      <c r="C80" s="2" t="s">
        <v>600</v>
      </c>
      <c r="D80" s="2" t="s">
        <v>601</v>
      </c>
      <c r="E80" s="2" t="s">
        <v>602</v>
      </c>
      <c r="F80" s="2" t="s">
        <v>603</v>
      </c>
      <c r="G80" s="2" t="s">
        <v>611</v>
      </c>
      <c r="H80" s="2" t="s">
        <v>612</v>
      </c>
      <c r="I80" s="2" t="s">
        <v>613</v>
      </c>
      <c r="J80" s="2" t="s">
        <v>607</v>
      </c>
      <c r="K80" s="2" t="s">
        <v>346</v>
      </c>
      <c r="L80" s="2" t="s">
        <v>791</v>
      </c>
    </row>
    <row r="81" spans="1:12" x14ac:dyDescent="0.15">
      <c r="A81" s="2">
        <v>80</v>
      </c>
      <c r="B81" s="2" t="s">
        <v>121</v>
      </c>
      <c r="C81" s="2" t="s">
        <v>600</v>
      </c>
      <c r="D81" s="2" t="s">
        <v>601</v>
      </c>
      <c r="E81" s="2" t="s">
        <v>602</v>
      </c>
      <c r="F81" s="2" t="s">
        <v>603</v>
      </c>
      <c r="G81" s="2" t="s">
        <v>614</v>
      </c>
      <c r="H81" s="2" t="s">
        <v>615</v>
      </c>
      <c r="I81" s="2" t="s">
        <v>616</v>
      </c>
      <c r="J81" s="2" t="s">
        <v>607</v>
      </c>
      <c r="K81" s="2" t="s">
        <v>346</v>
      </c>
      <c r="L81" s="2" t="s">
        <v>791</v>
      </c>
    </row>
    <row r="82" spans="1:12" x14ac:dyDescent="0.15">
      <c r="A82" s="2">
        <v>81</v>
      </c>
      <c r="B82" s="2" t="s">
        <v>121</v>
      </c>
      <c r="C82" s="2" t="s">
        <v>617</v>
      </c>
      <c r="D82" s="2" t="s">
        <v>618</v>
      </c>
      <c r="E82" s="2" t="s">
        <v>619</v>
      </c>
      <c r="F82" s="2" t="s">
        <v>620</v>
      </c>
      <c r="G82" s="2" t="s">
        <v>621</v>
      </c>
      <c r="H82" s="2" t="s">
        <v>622</v>
      </c>
      <c r="I82" s="2" t="s">
        <v>623</v>
      </c>
      <c r="J82" s="2" t="s">
        <v>407</v>
      </c>
      <c r="K82" s="2" t="s">
        <v>346</v>
      </c>
      <c r="L82" s="2" t="s">
        <v>791</v>
      </c>
    </row>
    <row r="83" spans="1:12" x14ac:dyDescent="0.15">
      <c r="A83" s="2">
        <v>82</v>
      </c>
      <c r="B83" s="2" t="s">
        <v>121</v>
      </c>
      <c r="C83" s="2" t="s">
        <v>624</v>
      </c>
      <c r="D83" s="2" t="s">
        <v>625</v>
      </c>
      <c r="E83" s="2" t="s">
        <v>626</v>
      </c>
      <c r="F83" s="2" t="s">
        <v>627</v>
      </c>
      <c r="G83" s="2" t="s">
        <v>628</v>
      </c>
      <c r="H83" s="2" t="s">
        <v>629</v>
      </c>
      <c r="I83" s="2" t="s">
        <v>630</v>
      </c>
      <c r="J83" s="2" t="s">
        <v>631</v>
      </c>
      <c r="K83" s="2" t="s">
        <v>346</v>
      </c>
      <c r="L83" s="2" t="s">
        <v>791</v>
      </c>
    </row>
    <row r="84" spans="1:12" x14ac:dyDescent="0.15">
      <c r="A84" s="2">
        <v>83</v>
      </c>
      <c r="B84" s="2" t="s">
        <v>121</v>
      </c>
      <c r="C84" s="2" t="s">
        <v>632</v>
      </c>
      <c r="D84" s="2" t="s">
        <v>633</v>
      </c>
      <c r="E84" s="2" t="s">
        <v>634</v>
      </c>
      <c r="F84" s="2" t="s">
        <v>635</v>
      </c>
      <c r="G84" s="2" t="s">
        <v>636</v>
      </c>
      <c r="H84" s="2" t="s">
        <v>637</v>
      </c>
      <c r="I84" s="2" t="s">
        <v>638</v>
      </c>
      <c r="J84" s="2" t="s">
        <v>639</v>
      </c>
      <c r="K84" s="2" t="s">
        <v>366</v>
      </c>
      <c r="L84" s="2" t="s">
        <v>791</v>
      </c>
    </row>
    <row r="85" spans="1:12" x14ac:dyDescent="0.15">
      <c r="A85" s="2">
        <v>84</v>
      </c>
      <c r="B85" s="2" t="s">
        <v>121</v>
      </c>
      <c r="C85" s="2" t="s">
        <v>640</v>
      </c>
      <c r="D85" s="2" t="s">
        <v>641</v>
      </c>
      <c r="E85" s="2" t="s">
        <v>642</v>
      </c>
      <c r="F85" s="2" t="s">
        <v>643</v>
      </c>
      <c r="G85" s="2" t="s">
        <v>644</v>
      </c>
      <c r="H85" s="2" t="s">
        <v>645</v>
      </c>
      <c r="I85" s="2" t="s">
        <v>646</v>
      </c>
      <c r="J85" s="2" t="s">
        <v>488</v>
      </c>
      <c r="K85" s="2" t="s">
        <v>346</v>
      </c>
      <c r="L85" s="2" t="s">
        <v>791</v>
      </c>
    </row>
    <row r="86" spans="1:12" x14ac:dyDescent="0.15">
      <c r="A86" s="2">
        <v>85</v>
      </c>
      <c r="B86" s="2" t="s">
        <v>121</v>
      </c>
      <c r="C86" s="2" t="s">
        <v>640</v>
      </c>
      <c r="D86" s="2" t="s">
        <v>641</v>
      </c>
      <c r="E86" s="2" t="s">
        <v>642</v>
      </c>
      <c r="F86" s="2" t="s">
        <v>643</v>
      </c>
      <c r="G86" s="2" t="s">
        <v>647</v>
      </c>
      <c r="H86" s="2" t="s">
        <v>648</v>
      </c>
      <c r="I86" s="2" t="s">
        <v>649</v>
      </c>
      <c r="J86" s="2" t="s">
        <v>488</v>
      </c>
      <c r="K86" s="2" t="s">
        <v>346</v>
      </c>
      <c r="L86" s="2" t="s">
        <v>791</v>
      </c>
    </row>
    <row r="87" spans="1:12" x14ac:dyDescent="0.15">
      <c r="A87" s="2">
        <v>86</v>
      </c>
      <c r="B87" s="2" t="s">
        <v>121</v>
      </c>
      <c r="C87" s="2" t="s">
        <v>640</v>
      </c>
      <c r="D87" s="2" t="s">
        <v>641</v>
      </c>
      <c r="E87" s="2" t="s">
        <v>642</v>
      </c>
      <c r="F87" s="2" t="s">
        <v>643</v>
      </c>
      <c r="G87" s="2" t="s">
        <v>650</v>
      </c>
      <c r="H87" s="2" t="s">
        <v>651</v>
      </c>
      <c r="I87" s="2" t="s">
        <v>652</v>
      </c>
      <c r="J87" s="2" t="s">
        <v>488</v>
      </c>
      <c r="K87" s="2" t="s">
        <v>346</v>
      </c>
      <c r="L87" s="2" t="s">
        <v>791</v>
      </c>
    </row>
    <row r="88" spans="1:12" x14ac:dyDescent="0.15">
      <c r="A88" s="2">
        <v>87</v>
      </c>
      <c r="B88" s="2" t="s">
        <v>121</v>
      </c>
      <c r="C88" s="2" t="s">
        <v>640</v>
      </c>
      <c r="D88" s="2" t="s">
        <v>641</v>
      </c>
      <c r="E88" s="2" t="s">
        <v>642</v>
      </c>
      <c r="F88" s="2" t="s">
        <v>643</v>
      </c>
      <c r="G88" s="2" t="s">
        <v>653</v>
      </c>
      <c r="H88" s="2" t="s">
        <v>654</v>
      </c>
      <c r="I88" s="2" t="s">
        <v>655</v>
      </c>
      <c r="J88" s="2" t="s">
        <v>656</v>
      </c>
      <c r="K88" s="2" t="s">
        <v>346</v>
      </c>
      <c r="L88" s="2" t="s">
        <v>791</v>
      </c>
    </row>
    <row r="89" spans="1:12" x14ac:dyDescent="0.15">
      <c r="A89" s="2">
        <v>88</v>
      </c>
      <c r="B89" s="2" t="s">
        <v>121</v>
      </c>
      <c r="C89" s="2" t="s">
        <v>640</v>
      </c>
      <c r="D89" s="2" t="s">
        <v>641</v>
      </c>
      <c r="E89" s="2" t="s">
        <v>642</v>
      </c>
      <c r="F89" s="2" t="s">
        <v>643</v>
      </c>
      <c r="G89" s="2" t="s">
        <v>657</v>
      </c>
      <c r="H89" s="2" t="s">
        <v>658</v>
      </c>
      <c r="I89" s="2" t="s">
        <v>659</v>
      </c>
      <c r="J89" s="2" t="s">
        <v>660</v>
      </c>
      <c r="K89" s="2" t="s">
        <v>346</v>
      </c>
      <c r="L89" s="2" t="s">
        <v>791</v>
      </c>
    </row>
    <row r="90" spans="1:12" x14ac:dyDescent="0.15">
      <c r="A90" s="2">
        <v>89</v>
      </c>
      <c r="B90" s="2" t="s">
        <v>121</v>
      </c>
      <c r="C90" s="2" t="s">
        <v>640</v>
      </c>
      <c r="D90" s="2" t="s">
        <v>641</v>
      </c>
      <c r="E90" s="2" t="s">
        <v>642</v>
      </c>
      <c r="F90" s="2" t="s">
        <v>643</v>
      </c>
      <c r="G90" s="2" t="s">
        <v>661</v>
      </c>
      <c r="H90" s="2" t="s">
        <v>662</v>
      </c>
      <c r="I90" s="2" t="s">
        <v>663</v>
      </c>
      <c r="J90" s="2" t="s">
        <v>488</v>
      </c>
      <c r="K90" s="2" t="s">
        <v>346</v>
      </c>
      <c r="L90" s="2" t="s">
        <v>791</v>
      </c>
    </row>
    <row r="91" spans="1:12" x14ac:dyDescent="0.15">
      <c r="A91" s="2">
        <v>90</v>
      </c>
      <c r="B91" s="2" t="s">
        <v>121</v>
      </c>
      <c r="C91" s="2" t="s">
        <v>640</v>
      </c>
      <c r="D91" s="2" t="s">
        <v>641</v>
      </c>
      <c r="E91" s="2" t="s">
        <v>642</v>
      </c>
      <c r="F91" s="2" t="s">
        <v>643</v>
      </c>
      <c r="G91" s="2" t="s">
        <v>664</v>
      </c>
      <c r="H91" s="2" t="s">
        <v>665</v>
      </c>
      <c r="I91" s="2" t="s">
        <v>666</v>
      </c>
      <c r="J91" s="2" t="s">
        <v>488</v>
      </c>
      <c r="K91" s="2" t="s">
        <v>346</v>
      </c>
      <c r="L91" s="2" t="s">
        <v>791</v>
      </c>
    </row>
    <row r="92" spans="1:12" x14ac:dyDescent="0.15">
      <c r="A92" s="2">
        <v>91</v>
      </c>
      <c r="B92" s="2" t="s">
        <v>121</v>
      </c>
      <c r="C92" s="2" t="s">
        <v>640</v>
      </c>
      <c r="D92" s="2" t="s">
        <v>641</v>
      </c>
      <c r="E92" s="2" t="s">
        <v>642</v>
      </c>
      <c r="F92" s="2" t="s">
        <v>643</v>
      </c>
      <c r="G92" s="2" t="s">
        <v>667</v>
      </c>
      <c r="H92" s="2" t="s">
        <v>668</v>
      </c>
      <c r="I92" s="2" t="s">
        <v>669</v>
      </c>
      <c r="J92" s="2" t="s">
        <v>488</v>
      </c>
      <c r="K92" s="2" t="s">
        <v>346</v>
      </c>
      <c r="L92" s="2" t="s">
        <v>791</v>
      </c>
    </row>
    <row r="93" spans="1:12" x14ac:dyDescent="0.15">
      <c r="A93" s="2">
        <v>92</v>
      </c>
      <c r="B93" s="2" t="s">
        <v>121</v>
      </c>
      <c r="C93" s="2" t="s">
        <v>640</v>
      </c>
      <c r="D93" s="2" t="s">
        <v>641</v>
      </c>
      <c r="E93" s="2" t="s">
        <v>642</v>
      </c>
      <c r="F93" s="2" t="s">
        <v>643</v>
      </c>
      <c r="G93" s="2" t="s">
        <v>670</v>
      </c>
      <c r="H93" s="2" t="s">
        <v>671</v>
      </c>
      <c r="I93" s="2" t="s">
        <v>672</v>
      </c>
      <c r="J93" s="2" t="s">
        <v>488</v>
      </c>
      <c r="K93" s="2" t="s">
        <v>346</v>
      </c>
      <c r="L93" s="2" t="s">
        <v>791</v>
      </c>
    </row>
    <row r="94" spans="1:12" x14ac:dyDescent="0.15">
      <c r="A94" s="2">
        <v>93</v>
      </c>
      <c r="B94" s="2" t="s">
        <v>121</v>
      </c>
      <c r="C94" s="2" t="s">
        <v>640</v>
      </c>
      <c r="D94" s="2" t="s">
        <v>641</v>
      </c>
      <c r="E94" s="2" t="s">
        <v>642</v>
      </c>
      <c r="F94" s="2" t="s">
        <v>643</v>
      </c>
      <c r="G94" s="2" t="s">
        <v>673</v>
      </c>
      <c r="H94" s="2" t="s">
        <v>674</v>
      </c>
      <c r="I94" s="2" t="s">
        <v>675</v>
      </c>
      <c r="J94" s="2" t="s">
        <v>488</v>
      </c>
      <c r="K94" s="2" t="s">
        <v>346</v>
      </c>
      <c r="L94" s="2" t="s">
        <v>791</v>
      </c>
    </row>
    <row r="95" spans="1:12" x14ac:dyDescent="0.15">
      <c r="A95" s="2">
        <v>94</v>
      </c>
      <c r="B95" s="2" t="s">
        <v>121</v>
      </c>
      <c r="C95" s="2" t="s">
        <v>640</v>
      </c>
      <c r="D95" s="2" t="s">
        <v>641</v>
      </c>
      <c r="E95" s="2" t="s">
        <v>642</v>
      </c>
      <c r="F95" s="2" t="s">
        <v>643</v>
      </c>
      <c r="G95" s="2" t="s">
        <v>676</v>
      </c>
      <c r="H95" s="2" t="s">
        <v>677</v>
      </c>
      <c r="I95" s="2" t="s">
        <v>678</v>
      </c>
      <c r="J95" s="2" t="s">
        <v>679</v>
      </c>
      <c r="K95" s="2" t="s">
        <v>346</v>
      </c>
      <c r="L95" s="2" t="s">
        <v>791</v>
      </c>
    </row>
    <row r="96" spans="1:12" x14ac:dyDescent="0.15">
      <c r="A96" s="2">
        <v>95</v>
      </c>
      <c r="B96" s="2" t="s">
        <v>121</v>
      </c>
      <c r="C96" s="2" t="s">
        <v>640</v>
      </c>
      <c r="D96" s="2" t="s">
        <v>641</v>
      </c>
      <c r="E96" s="2" t="s">
        <v>642</v>
      </c>
      <c r="F96" s="2" t="s">
        <v>643</v>
      </c>
      <c r="G96" s="2" t="s">
        <v>680</v>
      </c>
      <c r="H96" s="2" t="s">
        <v>681</v>
      </c>
      <c r="I96" s="2" t="s">
        <v>682</v>
      </c>
      <c r="J96" s="2" t="s">
        <v>488</v>
      </c>
      <c r="K96" s="2" t="s">
        <v>346</v>
      </c>
      <c r="L96" s="2" t="s">
        <v>791</v>
      </c>
    </row>
    <row r="97" spans="1:12" x14ac:dyDescent="0.15">
      <c r="A97" s="2">
        <v>96</v>
      </c>
      <c r="B97" s="2" t="s">
        <v>121</v>
      </c>
      <c r="C97" s="2" t="s">
        <v>640</v>
      </c>
      <c r="D97" s="2" t="s">
        <v>641</v>
      </c>
      <c r="E97" s="2" t="s">
        <v>642</v>
      </c>
      <c r="F97" s="2" t="s">
        <v>643</v>
      </c>
      <c r="G97" s="2" t="s">
        <v>683</v>
      </c>
      <c r="H97" s="2" t="s">
        <v>684</v>
      </c>
      <c r="I97" s="2" t="s">
        <v>685</v>
      </c>
      <c r="J97" s="2" t="s">
        <v>488</v>
      </c>
      <c r="K97" s="2" t="s">
        <v>346</v>
      </c>
      <c r="L97" s="2" t="s">
        <v>791</v>
      </c>
    </row>
    <row r="98" spans="1:12" x14ac:dyDescent="0.15">
      <c r="A98" s="2">
        <v>97</v>
      </c>
      <c r="B98" s="2" t="s">
        <v>121</v>
      </c>
      <c r="C98" s="2" t="s">
        <v>640</v>
      </c>
      <c r="D98" s="2" t="s">
        <v>641</v>
      </c>
      <c r="E98" s="2" t="s">
        <v>642</v>
      </c>
      <c r="F98" s="2" t="s">
        <v>643</v>
      </c>
      <c r="G98" s="2" t="s">
        <v>686</v>
      </c>
      <c r="H98" s="2" t="s">
        <v>687</v>
      </c>
      <c r="I98" s="2" t="s">
        <v>688</v>
      </c>
      <c r="J98" s="2" t="s">
        <v>488</v>
      </c>
      <c r="K98" s="2" t="s">
        <v>346</v>
      </c>
      <c r="L98" s="2" t="s">
        <v>791</v>
      </c>
    </row>
    <row r="99" spans="1:12" x14ac:dyDescent="0.15">
      <c r="A99" s="2">
        <v>98</v>
      </c>
      <c r="B99" s="2" t="s">
        <v>121</v>
      </c>
      <c r="C99" s="2" t="s">
        <v>640</v>
      </c>
      <c r="D99" s="2" t="s">
        <v>641</v>
      </c>
      <c r="E99" s="2" t="s">
        <v>642</v>
      </c>
      <c r="F99" s="2" t="s">
        <v>643</v>
      </c>
      <c r="G99" s="2" t="s">
        <v>689</v>
      </c>
      <c r="H99" s="2" t="s">
        <v>690</v>
      </c>
      <c r="I99" s="2" t="s">
        <v>691</v>
      </c>
      <c r="J99" s="2" t="s">
        <v>488</v>
      </c>
      <c r="K99" s="2" t="s">
        <v>346</v>
      </c>
      <c r="L99" s="2" t="s">
        <v>791</v>
      </c>
    </row>
    <row r="100" spans="1:12" x14ac:dyDescent="0.15">
      <c r="A100" s="2">
        <v>99</v>
      </c>
      <c r="B100" s="2" t="s">
        <v>121</v>
      </c>
      <c r="C100" s="2" t="s">
        <v>640</v>
      </c>
      <c r="D100" s="2" t="s">
        <v>641</v>
      </c>
      <c r="E100" s="2" t="s">
        <v>642</v>
      </c>
      <c r="F100" s="2" t="s">
        <v>643</v>
      </c>
      <c r="G100" s="2" t="s">
        <v>692</v>
      </c>
      <c r="H100" s="2" t="s">
        <v>693</v>
      </c>
      <c r="I100" s="2" t="s">
        <v>694</v>
      </c>
      <c r="J100" s="2" t="s">
        <v>488</v>
      </c>
      <c r="K100" s="2" t="s">
        <v>346</v>
      </c>
      <c r="L100" s="2" t="s">
        <v>791</v>
      </c>
    </row>
    <row r="101" spans="1:12" x14ac:dyDescent="0.15">
      <c r="A101" s="2">
        <v>100</v>
      </c>
      <c r="B101" s="2" t="s">
        <v>121</v>
      </c>
      <c r="C101" s="2" t="s">
        <v>640</v>
      </c>
      <c r="D101" s="2" t="s">
        <v>641</v>
      </c>
      <c r="E101" s="2" t="s">
        <v>642</v>
      </c>
      <c r="F101" s="2" t="s">
        <v>643</v>
      </c>
      <c r="G101" s="2" t="s">
        <v>695</v>
      </c>
      <c r="H101" s="2" t="s">
        <v>696</v>
      </c>
      <c r="I101" s="2" t="s">
        <v>697</v>
      </c>
      <c r="J101" s="2" t="s">
        <v>359</v>
      </c>
      <c r="K101" s="2" t="s">
        <v>346</v>
      </c>
      <c r="L101" s="2" t="s">
        <v>791</v>
      </c>
    </row>
    <row r="102" spans="1:12" x14ac:dyDescent="0.15">
      <c r="A102" s="2">
        <v>101</v>
      </c>
      <c r="B102" s="2" t="s">
        <v>121</v>
      </c>
      <c r="C102" s="2" t="s">
        <v>698</v>
      </c>
      <c r="D102" s="2" t="s">
        <v>698</v>
      </c>
      <c r="E102" s="2" t="s">
        <v>698</v>
      </c>
      <c r="F102" s="2" t="s">
        <v>698</v>
      </c>
      <c r="G102" s="2" t="s">
        <v>699</v>
      </c>
      <c r="H102" s="2" t="s">
        <v>700</v>
      </c>
      <c r="I102" s="2" t="s">
        <v>701</v>
      </c>
      <c r="J102" s="2" t="s">
        <v>656</v>
      </c>
      <c r="K102" s="2" t="s">
        <v>352</v>
      </c>
      <c r="L102" s="2" t="s">
        <v>791</v>
      </c>
    </row>
    <row r="103" spans="1:12" x14ac:dyDescent="0.15">
      <c r="A103" s="2">
        <v>102</v>
      </c>
      <c r="B103" s="2" t="s">
        <v>121</v>
      </c>
      <c r="C103" s="2" t="s">
        <v>698</v>
      </c>
      <c r="D103" s="2" t="s">
        <v>698</v>
      </c>
      <c r="E103" s="2" t="s">
        <v>698</v>
      </c>
      <c r="F103" s="2" t="s">
        <v>698</v>
      </c>
      <c r="G103" s="2" t="s">
        <v>702</v>
      </c>
      <c r="H103" s="2" t="s">
        <v>703</v>
      </c>
      <c r="I103" s="2" t="s">
        <v>704</v>
      </c>
      <c r="J103" s="2" t="s">
        <v>705</v>
      </c>
      <c r="K103" s="2" t="s">
        <v>371</v>
      </c>
      <c r="L103" s="2" t="s">
        <v>791</v>
      </c>
    </row>
    <row r="104" spans="1:12" x14ac:dyDescent="0.15">
      <c r="A104" s="2">
        <v>103</v>
      </c>
      <c r="B104" s="2" t="s">
        <v>121</v>
      </c>
      <c r="C104" s="2" t="s">
        <v>698</v>
      </c>
      <c r="D104" s="2" t="s">
        <v>698</v>
      </c>
      <c r="E104" s="2" t="s">
        <v>698</v>
      </c>
      <c r="F104" s="2" t="s">
        <v>698</v>
      </c>
      <c r="G104" s="2" t="s">
        <v>706</v>
      </c>
      <c r="H104" s="2" t="s">
        <v>707</v>
      </c>
      <c r="I104" s="2" t="s">
        <v>708</v>
      </c>
      <c r="J104" s="2" t="s">
        <v>709</v>
      </c>
      <c r="K104" s="2" t="s">
        <v>366</v>
      </c>
      <c r="L104" s="2" t="s">
        <v>791</v>
      </c>
    </row>
    <row r="105" spans="1:12" x14ac:dyDescent="0.15">
      <c r="A105" s="2">
        <v>104</v>
      </c>
      <c r="B105" s="2" t="s">
        <v>121</v>
      </c>
      <c r="C105" s="2" t="s">
        <v>698</v>
      </c>
      <c r="D105" s="2" t="s">
        <v>698</v>
      </c>
      <c r="E105" s="2" t="s">
        <v>698</v>
      </c>
      <c r="F105" s="2" t="s">
        <v>698</v>
      </c>
      <c r="G105" s="2" t="s">
        <v>710</v>
      </c>
      <c r="H105" s="2" t="s">
        <v>711</v>
      </c>
      <c r="I105" s="2" t="s">
        <v>712</v>
      </c>
      <c r="J105" s="2" t="s">
        <v>713</v>
      </c>
      <c r="K105" s="2" t="s">
        <v>366</v>
      </c>
      <c r="L105" s="2" t="s">
        <v>791</v>
      </c>
    </row>
    <row r="106" spans="1:12" x14ac:dyDescent="0.15">
      <c r="A106" s="2">
        <v>105</v>
      </c>
      <c r="B106" s="2" t="s">
        <v>121</v>
      </c>
      <c r="C106" s="2" t="s">
        <v>698</v>
      </c>
      <c r="D106" s="2" t="s">
        <v>698</v>
      </c>
      <c r="E106" s="2" t="s">
        <v>698</v>
      </c>
      <c r="F106" s="2" t="s">
        <v>698</v>
      </c>
      <c r="G106" s="2" t="s">
        <v>714</v>
      </c>
      <c r="H106" s="2" t="s">
        <v>715</v>
      </c>
      <c r="I106" s="2" t="s">
        <v>716</v>
      </c>
      <c r="J106" s="2" t="s">
        <v>717</v>
      </c>
      <c r="K106" s="2" t="s">
        <v>346</v>
      </c>
      <c r="L106" s="2" t="s">
        <v>791</v>
      </c>
    </row>
    <row r="107" spans="1:12" x14ac:dyDescent="0.15">
      <c r="A107" s="2">
        <v>106</v>
      </c>
      <c r="B107" s="2" t="s">
        <v>121</v>
      </c>
      <c r="C107" s="2" t="s">
        <v>698</v>
      </c>
      <c r="D107" s="2" t="s">
        <v>698</v>
      </c>
      <c r="E107" s="2" t="s">
        <v>698</v>
      </c>
      <c r="F107" s="2" t="s">
        <v>698</v>
      </c>
      <c r="G107" s="2" t="s">
        <v>718</v>
      </c>
      <c r="H107" s="2" t="s">
        <v>719</v>
      </c>
      <c r="I107" s="2" t="s">
        <v>720</v>
      </c>
      <c r="J107" s="2" t="s">
        <v>442</v>
      </c>
      <c r="K107" s="2" t="s">
        <v>346</v>
      </c>
      <c r="L107" s="2" t="s">
        <v>791</v>
      </c>
    </row>
    <row r="108" spans="1:12" x14ac:dyDescent="0.15">
      <c r="A108" s="2">
        <v>107</v>
      </c>
      <c r="B108" s="2" t="s">
        <v>121</v>
      </c>
      <c r="C108" s="2" t="s">
        <v>698</v>
      </c>
      <c r="D108" s="2" t="s">
        <v>698</v>
      </c>
      <c r="E108" s="2" t="s">
        <v>698</v>
      </c>
      <c r="F108" s="2" t="s">
        <v>698</v>
      </c>
      <c r="G108" s="2" t="s">
        <v>721</v>
      </c>
      <c r="H108" s="2" t="s">
        <v>722</v>
      </c>
      <c r="I108" s="2" t="s">
        <v>723</v>
      </c>
      <c r="J108" s="2" t="s">
        <v>724</v>
      </c>
      <c r="K108" s="2" t="s">
        <v>366</v>
      </c>
      <c r="L108" s="2" t="s">
        <v>791</v>
      </c>
    </row>
    <row r="109" spans="1:12" x14ac:dyDescent="0.15">
      <c r="A109" s="2">
        <v>108</v>
      </c>
      <c r="B109" s="2" t="s">
        <v>121</v>
      </c>
      <c r="C109" s="2" t="s">
        <v>698</v>
      </c>
      <c r="D109" s="2" t="s">
        <v>698</v>
      </c>
      <c r="E109" s="2" t="s">
        <v>698</v>
      </c>
      <c r="F109" s="2" t="s">
        <v>698</v>
      </c>
      <c r="G109" s="2" t="s">
        <v>725</v>
      </c>
      <c r="H109" s="2" t="s">
        <v>726</v>
      </c>
      <c r="I109" s="2" t="s">
        <v>727</v>
      </c>
      <c r="J109" s="2" t="s">
        <v>728</v>
      </c>
      <c r="K109" s="2" t="s">
        <v>366</v>
      </c>
      <c r="L109" s="2" t="s">
        <v>791</v>
      </c>
    </row>
    <row r="110" spans="1:12" x14ac:dyDescent="0.15">
      <c r="A110" s="2">
        <v>109</v>
      </c>
      <c r="B110" s="2" t="s">
        <v>121</v>
      </c>
      <c r="C110" s="2" t="s">
        <v>698</v>
      </c>
      <c r="D110" s="2" t="s">
        <v>698</v>
      </c>
      <c r="E110" s="2" t="s">
        <v>698</v>
      </c>
      <c r="F110" s="2" t="s">
        <v>698</v>
      </c>
      <c r="G110" s="2" t="s">
        <v>729</v>
      </c>
      <c r="H110" s="2" t="s">
        <v>730</v>
      </c>
      <c r="I110" s="2" t="s">
        <v>731</v>
      </c>
      <c r="J110" s="2" t="s">
        <v>732</v>
      </c>
      <c r="K110" s="2" t="s">
        <v>366</v>
      </c>
      <c r="L110" s="2" t="s">
        <v>791</v>
      </c>
    </row>
    <row r="111" spans="1:12" x14ac:dyDescent="0.15">
      <c r="A111" s="2">
        <v>110</v>
      </c>
      <c r="B111" s="2" t="s">
        <v>121</v>
      </c>
      <c r="C111" s="2" t="s">
        <v>698</v>
      </c>
      <c r="D111" s="2" t="s">
        <v>698</v>
      </c>
      <c r="E111" s="2" t="s">
        <v>698</v>
      </c>
      <c r="F111" s="2" t="s">
        <v>698</v>
      </c>
      <c r="G111" s="2" t="s">
        <v>733</v>
      </c>
      <c r="H111" s="2" t="s">
        <v>734</v>
      </c>
      <c r="I111" s="2" t="s">
        <v>735</v>
      </c>
      <c r="J111" s="2" t="s">
        <v>736</v>
      </c>
      <c r="K111" s="2" t="s">
        <v>366</v>
      </c>
      <c r="L111" s="2" t="s">
        <v>791</v>
      </c>
    </row>
    <row r="112" spans="1:12" x14ac:dyDescent="0.15">
      <c r="A112" s="2">
        <v>111</v>
      </c>
      <c r="B112" s="2" t="s">
        <v>121</v>
      </c>
      <c r="C112" s="2" t="s">
        <v>698</v>
      </c>
      <c r="D112" s="2" t="s">
        <v>698</v>
      </c>
      <c r="E112" s="2" t="s">
        <v>698</v>
      </c>
      <c r="F112" s="2" t="s">
        <v>698</v>
      </c>
      <c r="G112" s="2" t="s">
        <v>737</v>
      </c>
      <c r="H112" s="2" t="s">
        <v>738</v>
      </c>
      <c r="I112" s="2" t="s">
        <v>739</v>
      </c>
      <c r="J112" s="2" t="s">
        <v>740</v>
      </c>
      <c r="K112" s="2" t="s">
        <v>366</v>
      </c>
      <c r="L112" s="2" t="s">
        <v>791</v>
      </c>
    </row>
    <row r="113" spans="1:12" x14ac:dyDescent="0.15">
      <c r="A113" s="2">
        <v>112</v>
      </c>
      <c r="B113" s="2" t="s">
        <v>121</v>
      </c>
      <c r="C113" s="2" t="s">
        <v>698</v>
      </c>
      <c r="D113" s="2" t="s">
        <v>698</v>
      </c>
      <c r="E113" s="2" t="s">
        <v>698</v>
      </c>
      <c r="F113" s="2" t="s">
        <v>698</v>
      </c>
      <c r="G113" s="2" t="s">
        <v>741</v>
      </c>
      <c r="H113" s="2" t="s">
        <v>742</v>
      </c>
      <c r="I113" s="2" t="s">
        <v>743</v>
      </c>
      <c r="J113" s="2" t="s">
        <v>744</v>
      </c>
      <c r="K113" s="2" t="s">
        <v>346</v>
      </c>
      <c r="L113" s="2" t="s">
        <v>791</v>
      </c>
    </row>
    <row r="114" spans="1:12" x14ac:dyDescent="0.15">
      <c r="A114" s="2">
        <v>113</v>
      </c>
      <c r="B114" s="2" t="s">
        <v>121</v>
      </c>
      <c r="C114" s="2" t="s">
        <v>698</v>
      </c>
      <c r="D114" s="2" t="s">
        <v>698</v>
      </c>
      <c r="E114" s="2" t="s">
        <v>698</v>
      </c>
      <c r="F114" s="2" t="s">
        <v>698</v>
      </c>
      <c r="G114" s="2" t="s">
        <v>745</v>
      </c>
      <c r="H114" s="2" t="s">
        <v>746</v>
      </c>
      <c r="I114" s="2" t="s">
        <v>747</v>
      </c>
      <c r="J114" s="2" t="s">
        <v>748</v>
      </c>
      <c r="K114" s="2" t="s">
        <v>366</v>
      </c>
      <c r="L114" s="2" t="s">
        <v>791</v>
      </c>
    </row>
    <row r="115" spans="1:12" x14ac:dyDescent="0.15">
      <c r="A115" s="2">
        <v>114</v>
      </c>
      <c r="B115" s="2" t="s">
        <v>121</v>
      </c>
      <c r="C115" s="2" t="s">
        <v>698</v>
      </c>
      <c r="D115" s="2" t="s">
        <v>698</v>
      </c>
      <c r="E115" s="2" t="s">
        <v>698</v>
      </c>
      <c r="F115" s="2" t="s">
        <v>698</v>
      </c>
      <c r="G115" s="2" t="s">
        <v>489</v>
      </c>
      <c r="H115" s="2" t="s">
        <v>490</v>
      </c>
      <c r="I115" s="2" t="s">
        <v>491</v>
      </c>
      <c r="J115" s="2" t="s">
        <v>407</v>
      </c>
      <c r="K115" s="2" t="s">
        <v>346</v>
      </c>
      <c r="L115" s="2" t="s">
        <v>791</v>
      </c>
    </row>
    <row r="116" spans="1:12" x14ac:dyDescent="0.15">
      <c r="A116" s="2">
        <v>115</v>
      </c>
      <c r="B116" s="2" t="s">
        <v>121</v>
      </c>
      <c r="C116" s="2" t="s">
        <v>698</v>
      </c>
      <c r="D116" s="2" t="s">
        <v>698</v>
      </c>
      <c r="E116" s="2" t="s">
        <v>698</v>
      </c>
      <c r="F116" s="2" t="s">
        <v>698</v>
      </c>
      <c r="G116" s="2" t="s">
        <v>749</v>
      </c>
      <c r="H116" s="2" t="s">
        <v>750</v>
      </c>
      <c r="I116" s="2" t="s">
        <v>751</v>
      </c>
      <c r="J116" s="2" t="s">
        <v>752</v>
      </c>
      <c r="K116" s="2" t="s">
        <v>366</v>
      </c>
      <c r="L116" s="2" t="s">
        <v>791</v>
      </c>
    </row>
    <row r="117" spans="1:12" x14ac:dyDescent="0.15">
      <c r="A117" s="2">
        <v>116</v>
      </c>
      <c r="B117" s="2" t="s">
        <v>121</v>
      </c>
      <c r="C117" s="2" t="s">
        <v>698</v>
      </c>
      <c r="D117" s="2" t="s">
        <v>698</v>
      </c>
      <c r="E117" s="2" t="s">
        <v>698</v>
      </c>
      <c r="F117" s="2" t="s">
        <v>698</v>
      </c>
      <c r="G117" s="2" t="s">
        <v>753</v>
      </c>
      <c r="H117" s="2" t="s">
        <v>754</v>
      </c>
      <c r="I117" s="2" t="s">
        <v>755</v>
      </c>
      <c r="J117" s="2" t="s">
        <v>709</v>
      </c>
      <c r="K117" s="2" t="s">
        <v>366</v>
      </c>
      <c r="L117" s="2" t="s">
        <v>791</v>
      </c>
    </row>
    <row r="118" spans="1:12" x14ac:dyDescent="0.15">
      <c r="A118" s="2">
        <v>117</v>
      </c>
      <c r="B118" s="2" t="s">
        <v>121</v>
      </c>
      <c r="C118" s="2" t="s">
        <v>698</v>
      </c>
      <c r="D118" s="2" t="s">
        <v>698</v>
      </c>
      <c r="E118" s="2" t="s">
        <v>698</v>
      </c>
      <c r="F118" s="2" t="s">
        <v>698</v>
      </c>
      <c r="G118" s="2" t="s">
        <v>756</v>
      </c>
      <c r="H118" s="2" t="s">
        <v>757</v>
      </c>
      <c r="I118" s="2" t="s">
        <v>758</v>
      </c>
      <c r="J118" s="2" t="s">
        <v>759</v>
      </c>
      <c r="K118" s="2" t="s">
        <v>366</v>
      </c>
      <c r="L118" s="2" t="s">
        <v>791</v>
      </c>
    </row>
    <row r="119" spans="1:12" x14ac:dyDescent="0.15">
      <c r="A119" s="2">
        <v>118</v>
      </c>
      <c r="B119" s="2" t="s">
        <v>121</v>
      </c>
      <c r="C119" s="2" t="s">
        <v>698</v>
      </c>
      <c r="D119" s="2" t="s">
        <v>698</v>
      </c>
      <c r="E119" s="2" t="s">
        <v>698</v>
      </c>
      <c r="F119" s="2" t="s">
        <v>698</v>
      </c>
      <c r="G119" s="2" t="s">
        <v>760</v>
      </c>
      <c r="H119" s="2" t="s">
        <v>761</v>
      </c>
      <c r="I119" s="2" t="s">
        <v>762</v>
      </c>
      <c r="J119" s="2" t="s">
        <v>763</v>
      </c>
      <c r="K119" s="2" t="s">
        <v>366</v>
      </c>
      <c r="L119" s="2" t="s">
        <v>791</v>
      </c>
    </row>
    <row r="120" spans="1:12" x14ac:dyDescent="0.15">
      <c r="A120" s="2">
        <v>119</v>
      </c>
      <c r="B120" s="2" t="s">
        <v>121</v>
      </c>
      <c r="C120" s="2" t="s">
        <v>698</v>
      </c>
      <c r="D120" s="2" t="s">
        <v>698</v>
      </c>
      <c r="E120" s="2" t="s">
        <v>698</v>
      </c>
      <c r="F120" s="2" t="s">
        <v>698</v>
      </c>
      <c r="G120" s="2" t="s">
        <v>764</v>
      </c>
      <c r="H120" s="2" t="s">
        <v>765</v>
      </c>
      <c r="I120" s="2" t="s">
        <v>766</v>
      </c>
      <c r="J120" s="2" t="s">
        <v>759</v>
      </c>
      <c r="K120" s="2" t="s">
        <v>366</v>
      </c>
      <c r="L120" s="2" t="s">
        <v>791</v>
      </c>
    </row>
    <row r="121" spans="1:12" x14ac:dyDescent="0.15">
      <c r="A121" s="2">
        <v>120</v>
      </c>
      <c r="B121" s="2" t="s">
        <v>121</v>
      </c>
      <c r="C121" s="2" t="s">
        <v>698</v>
      </c>
      <c r="D121" s="2" t="s">
        <v>698</v>
      </c>
      <c r="E121" s="2" t="s">
        <v>698</v>
      </c>
      <c r="F121" s="2" t="s">
        <v>698</v>
      </c>
      <c r="G121" s="2" t="s">
        <v>767</v>
      </c>
      <c r="H121" s="2" t="s">
        <v>768</v>
      </c>
      <c r="I121" s="2" t="s">
        <v>769</v>
      </c>
      <c r="J121" s="2" t="s">
        <v>770</v>
      </c>
      <c r="K121" s="2" t="s">
        <v>366</v>
      </c>
      <c r="L121" s="2" t="s">
        <v>791</v>
      </c>
    </row>
    <row r="122" spans="1:12" x14ac:dyDescent="0.15">
      <c r="A122" s="2">
        <v>121</v>
      </c>
      <c r="B122" s="2" t="s">
        <v>121</v>
      </c>
      <c r="C122" s="2" t="s">
        <v>698</v>
      </c>
      <c r="D122" s="2" t="s">
        <v>698</v>
      </c>
      <c r="E122" s="2" t="s">
        <v>698</v>
      </c>
      <c r="F122" s="2" t="s">
        <v>698</v>
      </c>
      <c r="G122" s="2" t="s">
        <v>771</v>
      </c>
      <c r="H122" s="2" t="s">
        <v>772</v>
      </c>
      <c r="I122" s="2" t="s">
        <v>773</v>
      </c>
      <c r="J122" s="2" t="s">
        <v>774</v>
      </c>
      <c r="K122" s="2" t="s">
        <v>366</v>
      </c>
      <c r="L122" s="2" t="s">
        <v>791</v>
      </c>
    </row>
    <row r="123" spans="1:12" x14ac:dyDescent="0.15">
      <c r="A123" s="2">
        <v>122</v>
      </c>
      <c r="B123" s="2" t="s">
        <v>121</v>
      </c>
      <c r="C123" s="2" t="s">
        <v>698</v>
      </c>
      <c r="D123" s="2" t="s">
        <v>698</v>
      </c>
      <c r="E123" s="2" t="s">
        <v>698</v>
      </c>
      <c r="F123" s="2" t="s">
        <v>698</v>
      </c>
      <c r="G123" s="2" t="s">
        <v>775</v>
      </c>
      <c r="H123" s="2" t="s">
        <v>776</v>
      </c>
      <c r="I123" s="2" t="s">
        <v>777</v>
      </c>
      <c r="J123" s="2" t="s">
        <v>778</v>
      </c>
      <c r="K123" s="2" t="s">
        <v>366</v>
      </c>
      <c r="L123" s="2" t="s">
        <v>791</v>
      </c>
    </row>
    <row r="124" spans="1:12" x14ac:dyDescent="0.15">
      <c r="A124" s="2">
        <v>123</v>
      </c>
      <c r="B124" s="2" t="s">
        <v>121</v>
      </c>
      <c r="C124" s="2" t="s">
        <v>698</v>
      </c>
      <c r="D124" s="2" t="s">
        <v>698</v>
      </c>
      <c r="E124" s="2" t="s">
        <v>698</v>
      </c>
      <c r="F124" s="2" t="s">
        <v>698</v>
      </c>
      <c r="G124" s="2" t="s">
        <v>779</v>
      </c>
      <c r="H124" s="2" t="s">
        <v>780</v>
      </c>
      <c r="I124" s="2" t="s">
        <v>497</v>
      </c>
      <c r="J124" s="2" t="s">
        <v>781</v>
      </c>
      <c r="K124" s="2" t="s">
        <v>346</v>
      </c>
      <c r="L124" s="2" t="s">
        <v>791</v>
      </c>
    </row>
    <row r="125" spans="1:12" x14ac:dyDescent="0.15">
      <c r="A125" s="2">
        <v>124</v>
      </c>
      <c r="B125" s="2" t="s">
        <v>121</v>
      </c>
      <c r="C125" s="2" t="s">
        <v>698</v>
      </c>
      <c r="D125" s="2" t="s">
        <v>698</v>
      </c>
      <c r="E125" s="2" t="s">
        <v>698</v>
      </c>
      <c r="F125" s="2" t="s">
        <v>698</v>
      </c>
      <c r="G125" s="2" t="s">
        <v>782</v>
      </c>
      <c r="H125" s="2" t="s">
        <v>783</v>
      </c>
      <c r="I125" s="2" t="s">
        <v>784</v>
      </c>
      <c r="J125" s="2" t="s">
        <v>705</v>
      </c>
      <c r="K125" s="2" t="s">
        <v>371</v>
      </c>
      <c r="L125" s="2" t="s">
        <v>791</v>
      </c>
    </row>
    <row r="126" spans="1:12" x14ac:dyDescent="0.15">
      <c r="A126" s="2">
        <v>125</v>
      </c>
      <c r="B126" s="2" t="s">
        <v>121</v>
      </c>
      <c r="C126" s="2" t="s">
        <v>698</v>
      </c>
      <c r="D126" s="2" t="s">
        <v>698</v>
      </c>
      <c r="E126" s="2" t="s">
        <v>698</v>
      </c>
      <c r="F126" s="2" t="s">
        <v>698</v>
      </c>
      <c r="G126" s="2" t="s">
        <v>569</v>
      </c>
      <c r="H126" s="2" t="s">
        <v>570</v>
      </c>
      <c r="I126" s="2" t="s">
        <v>571</v>
      </c>
      <c r="J126" s="2" t="s">
        <v>572</v>
      </c>
      <c r="K126" s="2" t="s">
        <v>346</v>
      </c>
      <c r="L126" s="2" t="s">
        <v>791</v>
      </c>
    </row>
    <row r="127" spans="1:12" x14ac:dyDescent="0.15">
      <c r="A127" s="2">
        <v>126</v>
      </c>
      <c r="B127" s="2" t="s">
        <v>121</v>
      </c>
      <c r="C127" s="2" t="s">
        <v>698</v>
      </c>
      <c r="D127" s="2" t="s">
        <v>698</v>
      </c>
      <c r="E127" s="2" t="s">
        <v>698</v>
      </c>
      <c r="F127" s="2" t="s">
        <v>698</v>
      </c>
      <c r="G127" s="2" t="s">
        <v>785</v>
      </c>
      <c r="H127" s="2" t="s">
        <v>786</v>
      </c>
      <c r="I127" s="2" t="s">
        <v>567</v>
      </c>
      <c r="J127" s="2" t="s">
        <v>787</v>
      </c>
      <c r="K127" s="2" t="s">
        <v>346</v>
      </c>
      <c r="L127" s="2" t="s">
        <v>791</v>
      </c>
    </row>
    <row r="128" spans="1:12" x14ac:dyDescent="0.15">
      <c r="A128" s="2">
        <v>127</v>
      </c>
      <c r="B128" s="2" t="s">
        <v>121</v>
      </c>
      <c r="C128" s="2" t="s">
        <v>698</v>
      </c>
      <c r="D128" s="2" t="s">
        <v>698</v>
      </c>
      <c r="E128" s="2" t="s">
        <v>698</v>
      </c>
      <c r="F128" s="2" t="s">
        <v>698</v>
      </c>
      <c r="G128" s="2" t="s">
        <v>788</v>
      </c>
      <c r="H128" s="2" t="s">
        <v>789</v>
      </c>
      <c r="I128" s="2" t="s">
        <v>567</v>
      </c>
      <c r="J128" s="2" t="s">
        <v>790</v>
      </c>
      <c r="K128" s="2" t="s">
        <v>346</v>
      </c>
      <c r="L128" s="2" t="s">
        <v>791</v>
      </c>
    </row>
    <row r="129" spans="1:12" x14ac:dyDescent="0.15">
      <c r="A129" s="2">
        <v>128</v>
      </c>
      <c r="B129" s="2" t="s">
        <v>121</v>
      </c>
      <c r="C129" s="2" t="s">
        <v>698</v>
      </c>
      <c r="D129" s="2" t="s">
        <v>698</v>
      </c>
      <c r="E129" s="2" t="s">
        <v>698</v>
      </c>
      <c r="F129" s="2" t="s">
        <v>698</v>
      </c>
      <c r="G129" s="2" t="s">
        <v>582</v>
      </c>
      <c r="H129" s="2" t="s">
        <v>583</v>
      </c>
      <c r="I129" s="2" t="s">
        <v>584</v>
      </c>
      <c r="J129" s="2" t="s">
        <v>585</v>
      </c>
      <c r="K129" s="2" t="s">
        <v>346</v>
      </c>
      <c r="L129" s="2" t="s">
        <v>791</v>
      </c>
    </row>
  </sheetData>
  <sheetProtection formatColumns="0" formatRows="0"/>
  <phoneticPr fontId="3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zoomScaleNormal="85" workbookViewId="0">
      <selection activeCell="G39" sqref="G39"/>
    </sheetView>
  </sheetViews>
  <sheetFormatPr defaultColWidth="9.140625" defaultRowHeight="11.25" x14ac:dyDescent="0.15"/>
  <cols>
    <col min="1" max="16384" width="9.140625" style="92"/>
  </cols>
  <sheetData/>
  <sheetProtection formatColumns="0" formatRows="0"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 enableFormatConditionsCalculation="0">
    <tabColor indexed="47"/>
  </sheetPr>
  <dimension ref="A1:E403"/>
  <sheetViews>
    <sheetView showGridLines="0" workbookViewId="0">
      <selection activeCell="G13" sqref="G13"/>
    </sheetView>
  </sheetViews>
  <sheetFormatPr defaultColWidth="9.140625" defaultRowHeight="11.25" x14ac:dyDescent="0.15"/>
  <cols>
    <col min="1" max="16384" width="9.140625" style="2"/>
  </cols>
  <sheetData>
    <row r="1" spans="1:5" x14ac:dyDescent="0.15">
      <c r="A1" s="2" t="s">
        <v>58</v>
      </c>
      <c r="B1" s="2" t="s">
        <v>59</v>
      </c>
      <c r="C1" s="2" t="s">
        <v>60</v>
      </c>
      <c r="D1" s="2" t="s">
        <v>58</v>
      </c>
      <c r="E1" s="2" t="s">
        <v>61</v>
      </c>
    </row>
    <row r="2" spans="1:5" x14ac:dyDescent="0.15">
      <c r="A2" s="2" t="s">
        <v>792</v>
      </c>
      <c r="B2" s="2" t="s">
        <v>792</v>
      </c>
      <c r="C2" s="2" t="s">
        <v>793</v>
      </c>
      <c r="D2" s="2" t="s">
        <v>792</v>
      </c>
      <c r="E2" s="2" t="s">
        <v>1516</v>
      </c>
    </row>
    <row r="3" spans="1:5" x14ac:dyDescent="0.15">
      <c r="A3" s="2" t="s">
        <v>792</v>
      </c>
      <c r="B3" s="2" t="s">
        <v>794</v>
      </c>
      <c r="C3" s="2" t="s">
        <v>795</v>
      </c>
      <c r="D3" s="2" t="s">
        <v>808</v>
      </c>
      <c r="E3" s="2" t="s">
        <v>1517</v>
      </c>
    </row>
    <row r="4" spans="1:5" x14ac:dyDescent="0.15">
      <c r="A4" s="2" t="s">
        <v>792</v>
      </c>
      <c r="B4" s="2" t="s">
        <v>796</v>
      </c>
      <c r="C4" s="2" t="s">
        <v>797</v>
      </c>
      <c r="D4" s="2" t="s">
        <v>824</v>
      </c>
      <c r="E4" s="2" t="s">
        <v>1518</v>
      </c>
    </row>
    <row r="5" spans="1:5" x14ac:dyDescent="0.15">
      <c r="A5" s="2" t="s">
        <v>792</v>
      </c>
      <c r="B5" s="2" t="s">
        <v>798</v>
      </c>
      <c r="C5" s="2" t="s">
        <v>799</v>
      </c>
      <c r="D5" s="2" t="s">
        <v>854</v>
      </c>
      <c r="E5" s="2" t="s">
        <v>1519</v>
      </c>
    </row>
    <row r="6" spans="1:5" x14ac:dyDescent="0.15">
      <c r="A6" s="2" t="s">
        <v>792</v>
      </c>
      <c r="B6" s="2" t="s">
        <v>800</v>
      </c>
      <c r="C6" s="2" t="s">
        <v>801</v>
      </c>
      <c r="D6" s="2" t="s">
        <v>338</v>
      </c>
      <c r="E6" s="2" t="s">
        <v>1520</v>
      </c>
    </row>
    <row r="7" spans="1:5" x14ac:dyDescent="0.15">
      <c r="A7" s="2" t="s">
        <v>792</v>
      </c>
      <c r="B7" s="2" t="s">
        <v>802</v>
      </c>
      <c r="C7" s="2" t="s">
        <v>803</v>
      </c>
      <c r="D7" s="2" t="s">
        <v>906</v>
      </c>
      <c r="E7" s="2" t="s">
        <v>1521</v>
      </c>
    </row>
    <row r="8" spans="1:5" x14ac:dyDescent="0.15">
      <c r="A8" s="2" t="s">
        <v>792</v>
      </c>
      <c r="B8" s="2" t="s">
        <v>804</v>
      </c>
      <c r="C8" s="2" t="s">
        <v>805</v>
      </c>
      <c r="D8" s="2" t="s">
        <v>940</v>
      </c>
      <c r="E8" s="2" t="s">
        <v>1522</v>
      </c>
    </row>
    <row r="9" spans="1:5" x14ac:dyDescent="0.15">
      <c r="A9" s="2" t="s">
        <v>792</v>
      </c>
      <c r="B9" s="2" t="s">
        <v>806</v>
      </c>
      <c r="C9" s="2" t="s">
        <v>807</v>
      </c>
      <c r="D9" s="2" t="s">
        <v>375</v>
      </c>
      <c r="E9" s="2" t="s">
        <v>1523</v>
      </c>
    </row>
    <row r="10" spans="1:5" x14ac:dyDescent="0.15">
      <c r="A10" s="2" t="s">
        <v>808</v>
      </c>
      <c r="B10" s="2" t="s">
        <v>808</v>
      </c>
      <c r="C10" s="2" t="s">
        <v>809</v>
      </c>
      <c r="D10" s="2" t="s">
        <v>386</v>
      </c>
      <c r="E10" s="2" t="s">
        <v>1524</v>
      </c>
    </row>
    <row r="11" spans="1:5" x14ac:dyDescent="0.15">
      <c r="A11" s="2" t="s">
        <v>808</v>
      </c>
      <c r="B11" s="2" t="s">
        <v>810</v>
      </c>
      <c r="C11" s="2" t="s">
        <v>811</v>
      </c>
      <c r="D11" s="2" t="s">
        <v>394</v>
      </c>
      <c r="E11" s="2" t="s">
        <v>1525</v>
      </c>
    </row>
    <row r="12" spans="1:5" x14ac:dyDescent="0.15">
      <c r="A12" s="2" t="s">
        <v>808</v>
      </c>
      <c r="B12" s="2" t="s">
        <v>812</v>
      </c>
      <c r="C12" s="2" t="s">
        <v>813</v>
      </c>
      <c r="D12" s="2" t="s">
        <v>981</v>
      </c>
      <c r="E12" s="2" t="s">
        <v>1526</v>
      </c>
    </row>
    <row r="13" spans="1:5" x14ac:dyDescent="0.15">
      <c r="A13" s="2" t="s">
        <v>808</v>
      </c>
      <c r="B13" s="2" t="s">
        <v>814</v>
      </c>
      <c r="C13" s="2" t="s">
        <v>815</v>
      </c>
      <c r="D13" s="2" t="s">
        <v>1007</v>
      </c>
      <c r="E13" s="2" t="s">
        <v>1527</v>
      </c>
    </row>
    <row r="14" spans="1:5" x14ac:dyDescent="0.15">
      <c r="A14" s="2" t="s">
        <v>808</v>
      </c>
      <c r="B14" s="2" t="s">
        <v>816</v>
      </c>
      <c r="C14" s="2" t="s">
        <v>817</v>
      </c>
      <c r="D14" s="2" t="s">
        <v>1022</v>
      </c>
      <c r="E14" s="2" t="s">
        <v>1528</v>
      </c>
    </row>
    <row r="15" spans="1:5" x14ac:dyDescent="0.15">
      <c r="A15" s="2" t="s">
        <v>808</v>
      </c>
      <c r="B15" s="2" t="s">
        <v>818</v>
      </c>
      <c r="C15" s="2" t="s">
        <v>819</v>
      </c>
      <c r="D15" s="2" t="s">
        <v>1048</v>
      </c>
      <c r="E15" s="2" t="s">
        <v>1529</v>
      </c>
    </row>
    <row r="16" spans="1:5" x14ac:dyDescent="0.15">
      <c r="A16" s="2" t="s">
        <v>808</v>
      </c>
      <c r="B16" s="2" t="s">
        <v>820</v>
      </c>
      <c r="C16" s="2" t="s">
        <v>821</v>
      </c>
      <c r="D16" s="2" t="s">
        <v>586</v>
      </c>
      <c r="E16" s="2" t="s">
        <v>1530</v>
      </c>
    </row>
    <row r="17" spans="1:5" x14ac:dyDescent="0.15">
      <c r="A17" s="2" t="s">
        <v>808</v>
      </c>
      <c r="B17" s="2" t="s">
        <v>822</v>
      </c>
      <c r="C17" s="2" t="s">
        <v>823</v>
      </c>
      <c r="D17" s="2" t="s">
        <v>1078</v>
      </c>
      <c r="E17" s="2" t="s">
        <v>1531</v>
      </c>
    </row>
    <row r="18" spans="1:5" x14ac:dyDescent="0.15">
      <c r="A18" s="2" t="s">
        <v>824</v>
      </c>
      <c r="B18" s="2" t="s">
        <v>824</v>
      </c>
      <c r="C18" s="2" t="s">
        <v>825</v>
      </c>
      <c r="D18" s="2" t="s">
        <v>1080</v>
      </c>
      <c r="E18" s="2" t="s">
        <v>1532</v>
      </c>
    </row>
    <row r="19" spans="1:5" x14ac:dyDescent="0.15">
      <c r="A19" s="2" t="s">
        <v>824</v>
      </c>
      <c r="B19" s="2" t="s">
        <v>826</v>
      </c>
      <c r="C19" s="2" t="s">
        <v>827</v>
      </c>
      <c r="D19" s="2" t="s">
        <v>1082</v>
      </c>
      <c r="E19" s="2" t="s">
        <v>1533</v>
      </c>
    </row>
    <row r="20" spans="1:5" x14ac:dyDescent="0.15">
      <c r="A20" s="2" t="s">
        <v>824</v>
      </c>
      <c r="B20" s="2" t="s">
        <v>828</v>
      </c>
      <c r="C20" s="2" t="s">
        <v>829</v>
      </c>
      <c r="D20" s="2" t="s">
        <v>1102</v>
      </c>
      <c r="E20" s="2" t="s">
        <v>1534</v>
      </c>
    </row>
    <row r="21" spans="1:5" x14ac:dyDescent="0.15">
      <c r="A21" s="2" t="s">
        <v>824</v>
      </c>
      <c r="B21" s="2" t="s">
        <v>830</v>
      </c>
      <c r="C21" s="2" t="s">
        <v>831</v>
      </c>
      <c r="D21" s="2" t="s">
        <v>592</v>
      </c>
      <c r="E21" s="2" t="s">
        <v>1535</v>
      </c>
    </row>
    <row r="22" spans="1:5" x14ac:dyDescent="0.15">
      <c r="A22" s="2" t="s">
        <v>824</v>
      </c>
      <c r="B22" s="2" t="s">
        <v>832</v>
      </c>
      <c r="C22" s="2" t="s">
        <v>833</v>
      </c>
      <c r="D22" s="2" t="s">
        <v>1156</v>
      </c>
      <c r="E22" s="2" t="s">
        <v>1536</v>
      </c>
    </row>
    <row r="23" spans="1:5" x14ac:dyDescent="0.15">
      <c r="A23" s="2" t="s">
        <v>824</v>
      </c>
      <c r="B23" s="2" t="s">
        <v>834</v>
      </c>
      <c r="C23" s="2" t="s">
        <v>835</v>
      </c>
      <c r="D23" s="2" t="s">
        <v>1180</v>
      </c>
      <c r="E23" s="2" t="s">
        <v>1537</v>
      </c>
    </row>
    <row r="24" spans="1:5" x14ac:dyDescent="0.15">
      <c r="A24" s="2" t="s">
        <v>824</v>
      </c>
      <c r="B24" s="2" t="s">
        <v>836</v>
      </c>
      <c r="C24" s="2" t="s">
        <v>837</v>
      </c>
      <c r="D24" s="2" t="s">
        <v>1186</v>
      </c>
      <c r="E24" s="2" t="s">
        <v>1538</v>
      </c>
    </row>
    <row r="25" spans="1:5" x14ac:dyDescent="0.15">
      <c r="A25" s="2" t="s">
        <v>824</v>
      </c>
      <c r="B25" s="2" t="s">
        <v>838</v>
      </c>
      <c r="C25" s="2" t="s">
        <v>839</v>
      </c>
      <c r="D25" s="2" t="s">
        <v>1207</v>
      </c>
      <c r="E25" s="2" t="s">
        <v>1539</v>
      </c>
    </row>
    <row r="26" spans="1:5" x14ac:dyDescent="0.15">
      <c r="A26" s="2" t="s">
        <v>824</v>
      </c>
      <c r="B26" s="2" t="s">
        <v>840</v>
      </c>
      <c r="C26" s="2" t="s">
        <v>841</v>
      </c>
      <c r="D26" s="2" t="s">
        <v>1222</v>
      </c>
      <c r="E26" s="2" t="s">
        <v>1540</v>
      </c>
    </row>
    <row r="27" spans="1:5" x14ac:dyDescent="0.15">
      <c r="A27" s="2" t="s">
        <v>824</v>
      </c>
      <c r="B27" s="2" t="s">
        <v>842</v>
      </c>
      <c r="C27" s="2" t="s">
        <v>843</v>
      </c>
      <c r="D27" s="2" t="s">
        <v>1233</v>
      </c>
      <c r="E27" s="2" t="s">
        <v>1541</v>
      </c>
    </row>
    <row r="28" spans="1:5" x14ac:dyDescent="0.15">
      <c r="A28" s="2" t="s">
        <v>824</v>
      </c>
      <c r="B28" s="2" t="s">
        <v>844</v>
      </c>
      <c r="C28" s="2" t="s">
        <v>845</v>
      </c>
      <c r="D28" s="2" t="s">
        <v>1254</v>
      </c>
      <c r="E28" s="2" t="s">
        <v>1542</v>
      </c>
    </row>
    <row r="29" spans="1:5" x14ac:dyDescent="0.15">
      <c r="A29" s="2" t="s">
        <v>824</v>
      </c>
      <c r="B29" s="2" t="s">
        <v>846</v>
      </c>
      <c r="C29" s="2" t="s">
        <v>847</v>
      </c>
      <c r="D29" s="2" t="s">
        <v>1276</v>
      </c>
      <c r="E29" s="2" t="s">
        <v>1543</v>
      </c>
    </row>
    <row r="30" spans="1:5" x14ac:dyDescent="0.15">
      <c r="A30" s="2" t="s">
        <v>824</v>
      </c>
      <c r="B30" s="2" t="s">
        <v>848</v>
      </c>
      <c r="C30" s="2" t="s">
        <v>849</v>
      </c>
      <c r="D30" s="2" t="s">
        <v>1299</v>
      </c>
      <c r="E30" s="2" t="s">
        <v>1544</v>
      </c>
    </row>
    <row r="31" spans="1:5" x14ac:dyDescent="0.15">
      <c r="A31" s="2" t="s">
        <v>824</v>
      </c>
      <c r="B31" s="2" t="s">
        <v>850</v>
      </c>
      <c r="C31" s="2" t="s">
        <v>851</v>
      </c>
      <c r="D31" s="2" t="s">
        <v>1312</v>
      </c>
      <c r="E31" s="2" t="s">
        <v>1545</v>
      </c>
    </row>
    <row r="32" spans="1:5" x14ac:dyDescent="0.15">
      <c r="A32" s="2" t="s">
        <v>824</v>
      </c>
      <c r="B32" s="2" t="s">
        <v>852</v>
      </c>
      <c r="C32" s="2" t="s">
        <v>853</v>
      </c>
      <c r="D32" s="2" t="s">
        <v>600</v>
      </c>
      <c r="E32" s="2" t="s">
        <v>1546</v>
      </c>
    </row>
    <row r="33" spans="1:5" x14ac:dyDescent="0.15">
      <c r="A33" s="2" t="s">
        <v>854</v>
      </c>
      <c r="B33" s="2" t="s">
        <v>856</v>
      </c>
      <c r="C33" s="2" t="s">
        <v>857</v>
      </c>
      <c r="D33" s="2" t="s">
        <v>1344</v>
      </c>
      <c r="E33" s="2" t="s">
        <v>1547</v>
      </c>
    </row>
    <row r="34" spans="1:5" x14ac:dyDescent="0.15">
      <c r="A34" s="2" t="s">
        <v>854</v>
      </c>
      <c r="B34" s="2" t="s">
        <v>854</v>
      </c>
      <c r="C34" s="2" t="s">
        <v>855</v>
      </c>
      <c r="D34" s="2" t="s">
        <v>1360</v>
      </c>
      <c r="E34" s="2" t="s">
        <v>1548</v>
      </c>
    </row>
    <row r="35" spans="1:5" x14ac:dyDescent="0.15">
      <c r="A35" s="2" t="s">
        <v>854</v>
      </c>
      <c r="B35" s="2" t="s">
        <v>858</v>
      </c>
      <c r="C35" s="2" t="s">
        <v>859</v>
      </c>
      <c r="D35" s="2" t="s">
        <v>1375</v>
      </c>
      <c r="E35" s="2" t="s">
        <v>1549</v>
      </c>
    </row>
    <row r="36" spans="1:5" x14ac:dyDescent="0.15">
      <c r="A36" s="2" t="s">
        <v>854</v>
      </c>
      <c r="B36" s="2" t="s">
        <v>860</v>
      </c>
      <c r="C36" s="2" t="s">
        <v>861</v>
      </c>
      <c r="D36" s="2" t="s">
        <v>1390</v>
      </c>
      <c r="E36" s="2" t="s">
        <v>1550</v>
      </c>
    </row>
    <row r="37" spans="1:5" x14ac:dyDescent="0.15">
      <c r="A37" s="2" t="s">
        <v>854</v>
      </c>
      <c r="B37" s="2" t="s">
        <v>862</v>
      </c>
      <c r="C37" s="2" t="s">
        <v>863</v>
      </c>
      <c r="D37" s="2" t="s">
        <v>1406</v>
      </c>
      <c r="E37" s="2" t="s">
        <v>1551</v>
      </c>
    </row>
    <row r="38" spans="1:5" x14ac:dyDescent="0.15">
      <c r="A38" s="2" t="s">
        <v>854</v>
      </c>
      <c r="B38" s="2" t="s">
        <v>864</v>
      </c>
      <c r="C38" s="2" t="s">
        <v>865</v>
      </c>
      <c r="D38" s="2" t="s">
        <v>617</v>
      </c>
      <c r="E38" s="2" t="s">
        <v>1552</v>
      </c>
    </row>
    <row r="39" spans="1:5" x14ac:dyDescent="0.15">
      <c r="A39" s="2" t="s">
        <v>854</v>
      </c>
      <c r="B39" s="2" t="s">
        <v>866</v>
      </c>
      <c r="C39" s="2" t="s">
        <v>867</v>
      </c>
      <c r="D39" s="2" t="s">
        <v>624</v>
      </c>
      <c r="E39" s="2" t="s">
        <v>1553</v>
      </c>
    </row>
    <row r="40" spans="1:5" x14ac:dyDescent="0.15">
      <c r="A40" s="2" t="s">
        <v>854</v>
      </c>
      <c r="B40" s="2" t="s">
        <v>868</v>
      </c>
      <c r="C40" s="2" t="s">
        <v>869</v>
      </c>
      <c r="D40" s="2" t="s">
        <v>1456</v>
      </c>
      <c r="E40" s="2" t="s">
        <v>1554</v>
      </c>
    </row>
    <row r="41" spans="1:5" x14ac:dyDescent="0.15">
      <c r="A41" s="2" t="s">
        <v>854</v>
      </c>
      <c r="B41" s="2" t="s">
        <v>870</v>
      </c>
      <c r="C41" s="2" t="s">
        <v>871</v>
      </c>
      <c r="D41" s="2" t="s">
        <v>632</v>
      </c>
      <c r="E41" s="2" t="s">
        <v>1555</v>
      </c>
    </row>
    <row r="42" spans="1:5" x14ac:dyDescent="0.15">
      <c r="A42" s="2" t="s">
        <v>854</v>
      </c>
      <c r="B42" s="2" t="s">
        <v>872</v>
      </c>
      <c r="C42" s="2" t="s">
        <v>873</v>
      </c>
      <c r="D42" s="2" t="s">
        <v>1494</v>
      </c>
      <c r="E42" s="2" t="s">
        <v>1556</v>
      </c>
    </row>
    <row r="43" spans="1:5" x14ac:dyDescent="0.15">
      <c r="A43" s="2" t="s">
        <v>854</v>
      </c>
      <c r="B43" s="2" t="s">
        <v>874</v>
      </c>
      <c r="C43" s="2" t="s">
        <v>875</v>
      </c>
      <c r="D43" s="2" t="s">
        <v>640</v>
      </c>
      <c r="E43" s="2" t="s">
        <v>1557</v>
      </c>
    </row>
    <row r="44" spans="1:5" x14ac:dyDescent="0.15">
      <c r="A44" s="2" t="s">
        <v>854</v>
      </c>
      <c r="B44" s="2" t="s">
        <v>876</v>
      </c>
      <c r="C44" s="2" t="s">
        <v>877</v>
      </c>
    </row>
    <row r="45" spans="1:5" x14ac:dyDescent="0.15">
      <c r="A45" s="2" t="s">
        <v>854</v>
      </c>
      <c r="B45" s="2" t="s">
        <v>878</v>
      </c>
      <c r="C45" s="2" t="s">
        <v>879</v>
      </c>
    </row>
    <row r="46" spans="1:5" x14ac:dyDescent="0.15">
      <c r="A46" s="2" t="s">
        <v>854</v>
      </c>
      <c r="B46" s="2" t="s">
        <v>880</v>
      </c>
      <c r="C46" s="2" t="s">
        <v>881</v>
      </c>
    </row>
    <row r="47" spans="1:5" x14ac:dyDescent="0.15">
      <c r="A47" s="2" t="s">
        <v>338</v>
      </c>
      <c r="B47" s="2" t="s">
        <v>338</v>
      </c>
      <c r="C47" s="2" t="s">
        <v>339</v>
      </c>
    </row>
    <row r="48" spans="1:5" x14ac:dyDescent="0.15">
      <c r="A48" s="2" t="s">
        <v>338</v>
      </c>
      <c r="B48" s="2" t="s">
        <v>882</v>
      </c>
      <c r="C48" s="2" t="s">
        <v>883</v>
      </c>
    </row>
    <row r="49" spans="1:3" x14ac:dyDescent="0.15">
      <c r="A49" s="2" t="s">
        <v>338</v>
      </c>
      <c r="B49" s="2" t="s">
        <v>340</v>
      </c>
      <c r="C49" s="2" t="s">
        <v>341</v>
      </c>
    </row>
    <row r="50" spans="1:3" x14ac:dyDescent="0.15">
      <c r="A50" s="2" t="s">
        <v>338</v>
      </c>
      <c r="B50" s="2" t="s">
        <v>884</v>
      </c>
      <c r="C50" s="2" t="s">
        <v>885</v>
      </c>
    </row>
    <row r="51" spans="1:3" x14ac:dyDescent="0.15">
      <c r="A51" s="2" t="s">
        <v>338</v>
      </c>
      <c r="B51" s="2" t="s">
        <v>886</v>
      </c>
      <c r="C51" s="2" t="s">
        <v>887</v>
      </c>
    </row>
    <row r="52" spans="1:3" x14ac:dyDescent="0.15">
      <c r="A52" s="2" t="s">
        <v>338</v>
      </c>
      <c r="B52" s="2" t="s">
        <v>888</v>
      </c>
      <c r="C52" s="2" t="s">
        <v>889</v>
      </c>
    </row>
    <row r="53" spans="1:3" x14ac:dyDescent="0.15">
      <c r="A53" s="2" t="s">
        <v>338</v>
      </c>
      <c r="B53" s="2" t="s">
        <v>890</v>
      </c>
      <c r="C53" s="2" t="s">
        <v>891</v>
      </c>
    </row>
    <row r="54" spans="1:3" x14ac:dyDescent="0.15">
      <c r="A54" s="2" t="s">
        <v>338</v>
      </c>
      <c r="B54" s="2" t="s">
        <v>892</v>
      </c>
      <c r="C54" s="2" t="s">
        <v>893</v>
      </c>
    </row>
    <row r="55" spans="1:3" x14ac:dyDescent="0.15">
      <c r="A55" s="2" t="s">
        <v>338</v>
      </c>
      <c r="B55" s="2" t="s">
        <v>894</v>
      </c>
      <c r="C55" s="2" t="s">
        <v>895</v>
      </c>
    </row>
    <row r="56" spans="1:3" x14ac:dyDescent="0.15">
      <c r="A56" s="2" t="s">
        <v>338</v>
      </c>
      <c r="B56" s="2" t="s">
        <v>896</v>
      </c>
      <c r="C56" s="2" t="s">
        <v>897</v>
      </c>
    </row>
    <row r="57" spans="1:3" x14ac:dyDescent="0.15">
      <c r="A57" s="2" t="s">
        <v>338</v>
      </c>
      <c r="B57" s="2" t="s">
        <v>898</v>
      </c>
      <c r="C57" s="2" t="s">
        <v>899</v>
      </c>
    </row>
    <row r="58" spans="1:3" x14ac:dyDescent="0.15">
      <c r="A58" s="2" t="s">
        <v>338</v>
      </c>
      <c r="B58" s="2" t="s">
        <v>900</v>
      </c>
      <c r="C58" s="2" t="s">
        <v>901</v>
      </c>
    </row>
    <row r="59" spans="1:3" x14ac:dyDescent="0.15">
      <c r="A59" s="2" t="s">
        <v>338</v>
      </c>
      <c r="B59" s="2" t="s">
        <v>902</v>
      </c>
      <c r="C59" s="2" t="s">
        <v>903</v>
      </c>
    </row>
    <row r="60" spans="1:3" x14ac:dyDescent="0.15">
      <c r="A60" s="2" t="s">
        <v>338</v>
      </c>
      <c r="B60" s="2" t="s">
        <v>904</v>
      </c>
      <c r="C60" s="2" t="s">
        <v>905</v>
      </c>
    </row>
    <row r="61" spans="1:3" x14ac:dyDescent="0.15">
      <c r="A61" s="2" t="s">
        <v>906</v>
      </c>
      <c r="B61" s="2" t="s">
        <v>906</v>
      </c>
      <c r="C61" s="2" t="s">
        <v>907</v>
      </c>
    </row>
    <row r="62" spans="1:3" x14ac:dyDescent="0.15">
      <c r="A62" s="2" t="s">
        <v>906</v>
      </c>
      <c r="B62" s="2" t="s">
        <v>908</v>
      </c>
      <c r="C62" s="2" t="s">
        <v>909</v>
      </c>
    </row>
    <row r="63" spans="1:3" x14ac:dyDescent="0.15">
      <c r="A63" s="2" t="s">
        <v>906</v>
      </c>
      <c r="B63" s="2" t="s">
        <v>910</v>
      </c>
      <c r="C63" s="2" t="s">
        <v>911</v>
      </c>
    </row>
    <row r="64" spans="1:3" x14ac:dyDescent="0.15">
      <c r="A64" s="2" t="s">
        <v>906</v>
      </c>
      <c r="B64" s="2" t="s">
        <v>912</v>
      </c>
      <c r="C64" s="2" t="s">
        <v>913</v>
      </c>
    </row>
    <row r="65" spans="1:3" x14ac:dyDescent="0.15">
      <c r="A65" s="2" t="s">
        <v>906</v>
      </c>
      <c r="B65" s="2" t="s">
        <v>914</v>
      </c>
      <c r="C65" s="2" t="s">
        <v>915</v>
      </c>
    </row>
    <row r="66" spans="1:3" x14ac:dyDescent="0.15">
      <c r="A66" s="2" t="s">
        <v>906</v>
      </c>
      <c r="B66" s="2" t="s">
        <v>916</v>
      </c>
      <c r="C66" s="2" t="s">
        <v>917</v>
      </c>
    </row>
    <row r="67" spans="1:3" x14ac:dyDescent="0.15">
      <c r="A67" s="2" t="s">
        <v>906</v>
      </c>
      <c r="B67" s="2" t="s">
        <v>918</v>
      </c>
      <c r="C67" s="2" t="s">
        <v>919</v>
      </c>
    </row>
    <row r="68" spans="1:3" x14ac:dyDescent="0.15">
      <c r="A68" s="2" t="s">
        <v>906</v>
      </c>
      <c r="B68" s="2" t="s">
        <v>920</v>
      </c>
      <c r="C68" s="2" t="s">
        <v>921</v>
      </c>
    </row>
    <row r="69" spans="1:3" x14ac:dyDescent="0.15">
      <c r="A69" s="2" t="s">
        <v>906</v>
      </c>
      <c r="B69" s="2" t="s">
        <v>922</v>
      </c>
      <c r="C69" s="2" t="s">
        <v>923</v>
      </c>
    </row>
    <row r="70" spans="1:3" x14ac:dyDescent="0.15">
      <c r="A70" s="2" t="s">
        <v>906</v>
      </c>
      <c r="B70" s="2" t="s">
        <v>924</v>
      </c>
      <c r="C70" s="2" t="s">
        <v>925</v>
      </c>
    </row>
    <row r="71" spans="1:3" x14ac:dyDescent="0.15">
      <c r="A71" s="2" t="s">
        <v>906</v>
      </c>
      <c r="B71" s="2" t="s">
        <v>926</v>
      </c>
      <c r="C71" s="2" t="s">
        <v>927</v>
      </c>
    </row>
    <row r="72" spans="1:3" x14ac:dyDescent="0.15">
      <c r="A72" s="2" t="s">
        <v>906</v>
      </c>
      <c r="B72" s="2" t="s">
        <v>928</v>
      </c>
      <c r="C72" s="2" t="s">
        <v>929</v>
      </c>
    </row>
    <row r="73" spans="1:3" x14ac:dyDescent="0.15">
      <c r="A73" s="2" t="s">
        <v>906</v>
      </c>
      <c r="B73" s="2" t="s">
        <v>930</v>
      </c>
      <c r="C73" s="2" t="s">
        <v>931</v>
      </c>
    </row>
    <row r="74" spans="1:3" x14ac:dyDescent="0.15">
      <c r="A74" s="2" t="s">
        <v>906</v>
      </c>
      <c r="B74" s="2" t="s">
        <v>932</v>
      </c>
      <c r="C74" s="2" t="s">
        <v>933</v>
      </c>
    </row>
    <row r="75" spans="1:3" x14ac:dyDescent="0.15">
      <c r="A75" s="2" t="s">
        <v>906</v>
      </c>
      <c r="B75" s="2" t="s">
        <v>934</v>
      </c>
      <c r="C75" s="2" t="s">
        <v>935</v>
      </c>
    </row>
    <row r="76" spans="1:3" x14ac:dyDescent="0.15">
      <c r="A76" s="2" t="s">
        <v>906</v>
      </c>
      <c r="B76" s="2" t="s">
        <v>936</v>
      </c>
      <c r="C76" s="2" t="s">
        <v>937</v>
      </c>
    </row>
    <row r="77" spans="1:3" x14ac:dyDescent="0.15">
      <c r="A77" s="2" t="s">
        <v>906</v>
      </c>
      <c r="B77" s="2" t="s">
        <v>938</v>
      </c>
      <c r="C77" s="2" t="s">
        <v>939</v>
      </c>
    </row>
    <row r="78" spans="1:3" x14ac:dyDescent="0.15">
      <c r="A78" s="2" t="s">
        <v>940</v>
      </c>
      <c r="B78" s="2" t="s">
        <v>940</v>
      </c>
      <c r="C78" s="2" t="s">
        <v>941</v>
      </c>
    </row>
    <row r="79" spans="1:3" x14ac:dyDescent="0.15">
      <c r="A79" s="2" t="s">
        <v>940</v>
      </c>
      <c r="B79" s="2" t="s">
        <v>942</v>
      </c>
      <c r="C79" s="2" t="s">
        <v>943</v>
      </c>
    </row>
    <row r="80" spans="1:3" x14ac:dyDescent="0.15">
      <c r="A80" s="2" t="s">
        <v>940</v>
      </c>
      <c r="B80" s="2" t="s">
        <v>944</v>
      </c>
      <c r="C80" s="2" t="s">
        <v>945</v>
      </c>
    </row>
    <row r="81" spans="1:3" x14ac:dyDescent="0.15">
      <c r="A81" s="2" t="s">
        <v>940</v>
      </c>
      <c r="B81" s="2" t="s">
        <v>946</v>
      </c>
      <c r="C81" s="2" t="s">
        <v>947</v>
      </c>
    </row>
    <row r="82" spans="1:3" x14ac:dyDescent="0.15">
      <c r="A82" s="2" t="s">
        <v>940</v>
      </c>
      <c r="B82" s="2" t="s">
        <v>948</v>
      </c>
      <c r="C82" s="2" t="s">
        <v>949</v>
      </c>
    </row>
    <row r="83" spans="1:3" x14ac:dyDescent="0.15">
      <c r="A83" s="2" t="s">
        <v>375</v>
      </c>
      <c r="B83" s="2" t="s">
        <v>828</v>
      </c>
      <c r="C83" s="2" t="s">
        <v>950</v>
      </c>
    </row>
    <row r="84" spans="1:3" x14ac:dyDescent="0.15">
      <c r="A84" s="2" t="s">
        <v>375</v>
      </c>
      <c r="B84" s="2" t="s">
        <v>951</v>
      </c>
      <c r="C84" s="2" t="s">
        <v>952</v>
      </c>
    </row>
    <row r="85" spans="1:3" x14ac:dyDescent="0.15">
      <c r="A85" s="2" t="s">
        <v>375</v>
      </c>
      <c r="B85" s="2" t="s">
        <v>953</v>
      </c>
      <c r="C85" s="2" t="s">
        <v>954</v>
      </c>
    </row>
    <row r="86" spans="1:3" x14ac:dyDescent="0.15">
      <c r="A86" s="2" t="s">
        <v>375</v>
      </c>
      <c r="B86" s="2" t="s">
        <v>375</v>
      </c>
      <c r="C86" s="2" t="s">
        <v>376</v>
      </c>
    </row>
    <row r="87" spans="1:3" x14ac:dyDescent="0.15">
      <c r="A87" s="2" t="s">
        <v>375</v>
      </c>
      <c r="B87" s="2" t="s">
        <v>377</v>
      </c>
      <c r="C87" s="2" t="s">
        <v>378</v>
      </c>
    </row>
    <row r="88" spans="1:3" x14ac:dyDescent="0.15">
      <c r="A88" s="2" t="s">
        <v>375</v>
      </c>
      <c r="B88" s="2" t="s">
        <v>955</v>
      </c>
      <c r="C88" s="2" t="s">
        <v>956</v>
      </c>
    </row>
    <row r="89" spans="1:3" x14ac:dyDescent="0.15">
      <c r="A89" s="2" t="s">
        <v>375</v>
      </c>
      <c r="B89" s="2" t="s">
        <v>957</v>
      </c>
      <c r="C89" s="2" t="s">
        <v>958</v>
      </c>
    </row>
    <row r="90" spans="1:3" x14ac:dyDescent="0.15">
      <c r="A90" s="2" t="s">
        <v>375</v>
      </c>
      <c r="B90" s="2" t="s">
        <v>959</v>
      </c>
      <c r="C90" s="2" t="s">
        <v>960</v>
      </c>
    </row>
    <row r="91" spans="1:3" x14ac:dyDescent="0.15">
      <c r="A91" s="2" t="s">
        <v>375</v>
      </c>
      <c r="B91" s="2" t="s">
        <v>961</v>
      </c>
      <c r="C91" s="2" t="s">
        <v>962</v>
      </c>
    </row>
    <row r="92" spans="1:3" x14ac:dyDescent="0.15">
      <c r="A92" s="2" t="s">
        <v>375</v>
      </c>
      <c r="B92" s="2" t="s">
        <v>963</v>
      </c>
      <c r="C92" s="2" t="s">
        <v>964</v>
      </c>
    </row>
    <row r="93" spans="1:3" x14ac:dyDescent="0.15">
      <c r="A93" s="2" t="s">
        <v>375</v>
      </c>
      <c r="B93" s="2" t="s">
        <v>965</v>
      </c>
      <c r="C93" s="2" t="s">
        <v>966</v>
      </c>
    </row>
    <row r="94" spans="1:3" x14ac:dyDescent="0.15">
      <c r="A94" s="2" t="s">
        <v>375</v>
      </c>
      <c r="B94" s="2" t="s">
        <v>967</v>
      </c>
      <c r="C94" s="2" t="s">
        <v>968</v>
      </c>
    </row>
    <row r="95" spans="1:3" x14ac:dyDescent="0.15">
      <c r="A95" s="2" t="s">
        <v>375</v>
      </c>
      <c r="B95" s="2" t="s">
        <v>969</v>
      </c>
      <c r="C95" s="2" t="s">
        <v>970</v>
      </c>
    </row>
    <row r="96" spans="1:3" x14ac:dyDescent="0.15">
      <c r="A96" s="2" t="s">
        <v>375</v>
      </c>
      <c r="B96" s="2" t="s">
        <v>971</v>
      </c>
      <c r="C96" s="2" t="s">
        <v>972</v>
      </c>
    </row>
    <row r="97" spans="1:3" x14ac:dyDescent="0.15">
      <c r="A97" s="2" t="s">
        <v>375</v>
      </c>
      <c r="B97" s="2" t="s">
        <v>973</v>
      </c>
      <c r="C97" s="2" t="s">
        <v>974</v>
      </c>
    </row>
    <row r="98" spans="1:3" x14ac:dyDescent="0.15">
      <c r="A98" s="2" t="s">
        <v>375</v>
      </c>
      <c r="B98" s="2" t="s">
        <v>975</v>
      </c>
      <c r="C98" s="2" t="s">
        <v>976</v>
      </c>
    </row>
    <row r="99" spans="1:3" x14ac:dyDescent="0.15">
      <c r="A99" s="2" t="s">
        <v>386</v>
      </c>
      <c r="B99" s="2" t="s">
        <v>386</v>
      </c>
      <c r="C99" s="2" t="s">
        <v>387</v>
      </c>
    </row>
    <row r="100" spans="1:3" x14ac:dyDescent="0.15">
      <c r="A100" s="2" t="s">
        <v>386</v>
      </c>
      <c r="B100" s="2" t="s">
        <v>388</v>
      </c>
      <c r="C100" s="2" t="s">
        <v>389</v>
      </c>
    </row>
    <row r="101" spans="1:3" x14ac:dyDescent="0.15">
      <c r="A101" s="2" t="s">
        <v>386</v>
      </c>
      <c r="B101" s="2" t="s">
        <v>977</v>
      </c>
      <c r="C101" s="2" t="s">
        <v>978</v>
      </c>
    </row>
    <row r="102" spans="1:3" x14ac:dyDescent="0.15">
      <c r="A102" s="2" t="s">
        <v>386</v>
      </c>
      <c r="B102" s="2" t="s">
        <v>979</v>
      </c>
      <c r="C102" s="2" t="s">
        <v>980</v>
      </c>
    </row>
    <row r="103" spans="1:3" x14ac:dyDescent="0.15">
      <c r="A103" s="2" t="s">
        <v>394</v>
      </c>
      <c r="B103" s="2" t="s">
        <v>394</v>
      </c>
      <c r="C103" s="2" t="s">
        <v>395</v>
      </c>
    </row>
    <row r="104" spans="1:3" x14ac:dyDescent="0.15">
      <c r="A104" s="2" t="s">
        <v>981</v>
      </c>
      <c r="B104" s="2" t="s">
        <v>983</v>
      </c>
      <c r="C104" s="2" t="s">
        <v>984</v>
      </c>
    </row>
    <row r="105" spans="1:3" x14ac:dyDescent="0.15">
      <c r="A105" s="2" t="s">
        <v>981</v>
      </c>
      <c r="B105" s="2" t="s">
        <v>985</v>
      </c>
      <c r="C105" s="2" t="s">
        <v>986</v>
      </c>
    </row>
    <row r="106" spans="1:3" x14ac:dyDescent="0.15">
      <c r="A106" s="2" t="s">
        <v>981</v>
      </c>
      <c r="B106" s="2" t="s">
        <v>987</v>
      </c>
      <c r="C106" s="2" t="s">
        <v>988</v>
      </c>
    </row>
    <row r="107" spans="1:3" x14ac:dyDescent="0.15">
      <c r="A107" s="2" t="s">
        <v>981</v>
      </c>
      <c r="B107" s="2" t="s">
        <v>981</v>
      </c>
      <c r="C107" s="2" t="s">
        <v>982</v>
      </c>
    </row>
    <row r="108" spans="1:3" x14ac:dyDescent="0.15">
      <c r="A108" s="2" t="s">
        <v>981</v>
      </c>
      <c r="B108" s="2" t="s">
        <v>989</v>
      </c>
      <c r="C108" s="2" t="s">
        <v>990</v>
      </c>
    </row>
    <row r="109" spans="1:3" x14ac:dyDescent="0.15">
      <c r="A109" s="2" t="s">
        <v>981</v>
      </c>
      <c r="B109" s="2" t="s">
        <v>991</v>
      </c>
      <c r="C109" s="2" t="s">
        <v>992</v>
      </c>
    </row>
    <row r="110" spans="1:3" x14ac:dyDescent="0.15">
      <c r="A110" s="2" t="s">
        <v>981</v>
      </c>
      <c r="B110" s="2" t="s">
        <v>993</v>
      </c>
      <c r="C110" s="2" t="s">
        <v>994</v>
      </c>
    </row>
    <row r="111" spans="1:3" x14ac:dyDescent="0.15">
      <c r="A111" s="2" t="s">
        <v>981</v>
      </c>
      <c r="B111" s="2" t="s">
        <v>995</v>
      </c>
      <c r="C111" s="2" t="s">
        <v>996</v>
      </c>
    </row>
    <row r="112" spans="1:3" x14ac:dyDescent="0.15">
      <c r="A112" s="2" t="s">
        <v>981</v>
      </c>
      <c r="B112" s="2" t="s">
        <v>997</v>
      </c>
      <c r="C112" s="2" t="s">
        <v>998</v>
      </c>
    </row>
    <row r="113" spans="1:3" x14ac:dyDescent="0.15">
      <c r="A113" s="2" t="s">
        <v>981</v>
      </c>
      <c r="B113" s="2" t="s">
        <v>920</v>
      </c>
      <c r="C113" s="2" t="s">
        <v>999</v>
      </c>
    </row>
    <row r="114" spans="1:3" x14ac:dyDescent="0.15">
      <c r="A114" s="2" t="s">
        <v>981</v>
      </c>
      <c r="B114" s="2" t="s">
        <v>1000</v>
      </c>
      <c r="C114" s="2" t="s">
        <v>1001</v>
      </c>
    </row>
    <row r="115" spans="1:3" x14ac:dyDescent="0.15">
      <c r="A115" s="2" t="s">
        <v>981</v>
      </c>
      <c r="B115" s="2" t="s">
        <v>1002</v>
      </c>
      <c r="C115" s="2" t="s">
        <v>1003</v>
      </c>
    </row>
    <row r="116" spans="1:3" x14ac:dyDescent="0.15">
      <c r="A116" s="2" t="s">
        <v>981</v>
      </c>
      <c r="B116" s="2" t="s">
        <v>1004</v>
      </c>
      <c r="C116" s="2" t="s">
        <v>1005</v>
      </c>
    </row>
    <row r="117" spans="1:3" x14ac:dyDescent="0.15">
      <c r="A117" s="2" t="s">
        <v>981</v>
      </c>
      <c r="B117" s="2" t="s">
        <v>619</v>
      </c>
      <c r="C117" s="2" t="s">
        <v>1006</v>
      </c>
    </row>
    <row r="118" spans="1:3" x14ac:dyDescent="0.15">
      <c r="A118" s="2" t="s">
        <v>1007</v>
      </c>
      <c r="B118" s="2" t="s">
        <v>1009</v>
      </c>
      <c r="C118" s="2" t="s">
        <v>1010</v>
      </c>
    </row>
    <row r="119" spans="1:3" x14ac:dyDescent="0.15">
      <c r="A119" s="2" t="s">
        <v>1007</v>
      </c>
      <c r="B119" s="2" t="s">
        <v>1011</v>
      </c>
      <c r="C119" s="2" t="s">
        <v>1012</v>
      </c>
    </row>
    <row r="120" spans="1:3" x14ac:dyDescent="0.15">
      <c r="A120" s="2" t="s">
        <v>1007</v>
      </c>
      <c r="B120" s="2" t="s">
        <v>1013</v>
      </c>
      <c r="C120" s="2" t="s">
        <v>1014</v>
      </c>
    </row>
    <row r="121" spans="1:3" x14ac:dyDescent="0.15">
      <c r="A121" s="2" t="s">
        <v>1007</v>
      </c>
      <c r="B121" s="2" t="s">
        <v>1015</v>
      </c>
      <c r="C121" s="2" t="s">
        <v>1016</v>
      </c>
    </row>
    <row r="122" spans="1:3" x14ac:dyDescent="0.15">
      <c r="A122" s="2" t="s">
        <v>1007</v>
      </c>
      <c r="B122" s="2" t="s">
        <v>1007</v>
      </c>
      <c r="C122" s="2" t="s">
        <v>1008</v>
      </c>
    </row>
    <row r="123" spans="1:3" x14ac:dyDescent="0.15">
      <c r="A123" s="2" t="s">
        <v>1007</v>
      </c>
      <c r="B123" s="2" t="s">
        <v>1017</v>
      </c>
      <c r="C123" s="2" t="s">
        <v>1018</v>
      </c>
    </row>
    <row r="124" spans="1:3" x14ac:dyDescent="0.15">
      <c r="A124" s="2" t="s">
        <v>1007</v>
      </c>
      <c r="B124" s="2" t="s">
        <v>864</v>
      </c>
      <c r="C124" s="2" t="s">
        <v>1019</v>
      </c>
    </row>
    <row r="125" spans="1:3" x14ac:dyDescent="0.15">
      <c r="A125" s="2" t="s">
        <v>1007</v>
      </c>
      <c r="B125" s="2" t="s">
        <v>1020</v>
      </c>
      <c r="C125" s="2" t="s">
        <v>1021</v>
      </c>
    </row>
    <row r="126" spans="1:3" x14ac:dyDescent="0.15">
      <c r="A126" s="2" t="s">
        <v>1022</v>
      </c>
      <c r="B126" s="2" t="s">
        <v>1024</v>
      </c>
      <c r="C126" s="2" t="s">
        <v>1025</v>
      </c>
    </row>
    <row r="127" spans="1:3" x14ac:dyDescent="0.15">
      <c r="A127" s="2" t="s">
        <v>1022</v>
      </c>
      <c r="B127" s="2" t="s">
        <v>1026</v>
      </c>
      <c r="C127" s="2" t="s">
        <v>1027</v>
      </c>
    </row>
    <row r="128" spans="1:3" x14ac:dyDescent="0.15">
      <c r="A128" s="2" t="s">
        <v>1022</v>
      </c>
      <c r="B128" s="2" t="s">
        <v>1028</v>
      </c>
      <c r="C128" s="2" t="s">
        <v>1029</v>
      </c>
    </row>
    <row r="129" spans="1:3" x14ac:dyDescent="0.15">
      <c r="A129" s="2" t="s">
        <v>1022</v>
      </c>
      <c r="B129" s="2" t="s">
        <v>1030</v>
      </c>
      <c r="C129" s="2" t="s">
        <v>1031</v>
      </c>
    </row>
    <row r="130" spans="1:3" x14ac:dyDescent="0.15">
      <c r="A130" s="2" t="s">
        <v>1022</v>
      </c>
      <c r="B130" s="2" t="s">
        <v>1022</v>
      </c>
      <c r="C130" s="2" t="s">
        <v>1023</v>
      </c>
    </row>
    <row r="131" spans="1:3" x14ac:dyDescent="0.15">
      <c r="A131" s="2" t="s">
        <v>1022</v>
      </c>
      <c r="B131" s="2" t="s">
        <v>1032</v>
      </c>
      <c r="C131" s="2" t="s">
        <v>1033</v>
      </c>
    </row>
    <row r="132" spans="1:3" x14ac:dyDescent="0.15">
      <c r="A132" s="2" t="s">
        <v>1022</v>
      </c>
      <c r="B132" s="2" t="s">
        <v>1034</v>
      </c>
      <c r="C132" s="2" t="s">
        <v>1035</v>
      </c>
    </row>
    <row r="133" spans="1:3" x14ac:dyDescent="0.15">
      <c r="A133" s="2" t="s">
        <v>1022</v>
      </c>
      <c r="B133" s="2" t="s">
        <v>1036</v>
      </c>
      <c r="C133" s="2" t="s">
        <v>1037</v>
      </c>
    </row>
    <row r="134" spans="1:3" x14ac:dyDescent="0.15">
      <c r="A134" s="2" t="s">
        <v>1022</v>
      </c>
      <c r="B134" s="2" t="s">
        <v>1038</v>
      </c>
      <c r="C134" s="2" t="s">
        <v>1039</v>
      </c>
    </row>
    <row r="135" spans="1:3" x14ac:dyDescent="0.15">
      <c r="A135" s="2" t="s">
        <v>1022</v>
      </c>
      <c r="B135" s="2" t="s">
        <v>1040</v>
      </c>
      <c r="C135" s="2" t="s">
        <v>1041</v>
      </c>
    </row>
    <row r="136" spans="1:3" x14ac:dyDescent="0.15">
      <c r="A136" s="2" t="s">
        <v>1022</v>
      </c>
      <c r="B136" s="2" t="s">
        <v>1042</v>
      </c>
      <c r="C136" s="2" t="s">
        <v>1043</v>
      </c>
    </row>
    <row r="137" spans="1:3" x14ac:dyDescent="0.15">
      <c r="A137" s="2" t="s">
        <v>1022</v>
      </c>
      <c r="B137" s="2" t="s">
        <v>1044</v>
      </c>
      <c r="C137" s="2" t="s">
        <v>1045</v>
      </c>
    </row>
    <row r="138" spans="1:3" x14ac:dyDescent="0.15">
      <c r="A138" s="2" t="s">
        <v>1022</v>
      </c>
      <c r="B138" s="2" t="s">
        <v>1046</v>
      </c>
      <c r="C138" s="2" t="s">
        <v>1047</v>
      </c>
    </row>
    <row r="139" spans="1:3" x14ac:dyDescent="0.15">
      <c r="A139" s="2" t="s">
        <v>1048</v>
      </c>
      <c r="B139" s="2" t="s">
        <v>1050</v>
      </c>
      <c r="C139" s="2" t="s">
        <v>1051</v>
      </c>
    </row>
    <row r="140" spans="1:3" x14ac:dyDescent="0.15">
      <c r="A140" s="2" t="s">
        <v>1048</v>
      </c>
      <c r="B140" s="2" t="s">
        <v>1052</v>
      </c>
      <c r="C140" s="2" t="s">
        <v>1053</v>
      </c>
    </row>
    <row r="141" spans="1:3" x14ac:dyDescent="0.15">
      <c r="A141" s="2" t="s">
        <v>1048</v>
      </c>
      <c r="B141" s="2" t="s">
        <v>1054</v>
      </c>
      <c r="C141" s="2" t="s">
        <v>1055</v>
      </c>
    </row>
    <row r="142" spans="1:3" x14ac:dyDescent="0.15">
      <c r="A142" s="2" t="s">
        <v>1048</v>
      </c>
      <c r="B142" s="2" t="s">
        <v>1048</v>
      </c>
      <c r="C142" s="2" t="s">
        <v>1049</v>
      </c>
    </row>
    <row r="143" spans="1:3" x14ac:dyDescent="0.15">
      <c r="A143" s="2" t="s">
        <v>1048</v>
      </c>
      <c r="B143" s="2" t="s">
        <v>1056</v>
      </c>
      <c r="C143" s="2" t="s">
        <v>1057</v>
      </c>
    </row>
    <row r="144" spans="1:3" x14ac:dyDescent="0.15">
      <c r="A144" s="2" t="s">
        <v>1048</v>
      </c>
      <c r="B144" s="2" t="s">
        <v>1058</v>
      </c>
      <c r="C144" s="2" t="s">
        <v>1059</v>
      </c>
    </row>
    <row r="145" spans="1:3" x14ac:dyDescent="0.15">
      <c r="A145" s="2" t="s">
        <v>1048</v>
      </c>
      <c r="B145" s="2" t="s">
        <v>1060</v>
      </c>
      <c r="C145" s="2" t="s">
        <v>1061</v>
      </c>
    </row>
    <row r="146" spans="1:3" x14ac:dyDescent="0.15">
      <c r="A146" s="2" t="s">
        <v>1048</v>
      </c>
      <c r="B146" s="2" t="s">
        <v>1062</v>
      </c>
      <c r="C146" s="2" t="s">
        <v>1063</v>
      </c>
    </row>
    <row r="147" spans="1:3" x14ac:dyDescent="0.15">
      <c r="A147" s="2" t="s">
        <v>1048</v>
      </c>
      <c r="B147" s="2" t="s">
        <v>1064</v>
      </c>
      <c r="C147" s="2" t="s">
        <v>1065</v>
      </c>
    </row>
    <row r="148" spans="1:3" x14ac:dyDescent="0.15">
      <c r="A148" s="2" t="s">
        <v>1048</v>
      </c>
      <c r="B148" s="2" t="s">
        <v>1066</v>
      </c>
      <c r="C148" s="2" t="s">
        <v>1067</v>
      </c>
    </row>
    <row r="149" spans="1:3" x14ac:dyDescent="0.15">
      <c r="A149" s="2" t="s">
        <v>1048</v>
      </c>
      <c r="B149" s="2" t="s">
        <v>1068</v>
      </c>
      <c r="C149" s="2" t="s">
        <v>1069</v>
      </c>
    </row>
    <row r="150" spans="1:3" x14ac:dyDescent="0.15">
      <c r="A150" s="2" t="s">
        <v>1048</v>
      </c>
      <c r="B150" s="2" t="s">
        <v>1070</v>
      </c>
      <c r="C150" s="2" t="s">
        <v>1071</v>
      </c>
    </row>
    <row r="151" spans="1:3" x14ac:dyDescent="0.15">
      <c r="A151" s="2" t="s">
        <v>1048</v>
      </c>
      <c r="B151" s="2" t="s">
        <v>1072</v>
      </c>
      <c r="C151" s="2" t="s">
        <v>1073</v>
      </c>
    </row>
    <row r="152" spans="1:3" x14ac:dyDescent="0.15">
      <c r="A152" s="2" t="s">
        <v>1048</v>
      </c>
      <c r="B152" s="2" t="s">
        <v>1074</v>
      </c>
      <c r="C152" s="2" t="s">
        <v>1075</v>
      </c>
    </row>
    <row r="153" spans="1:3" x14ac:dyDescent="0.15">
      <c r="A153" s="2" t="s">
        <v>1048</v>
      </c>
      <c r="B153" s="2" t="s">
        <v>1076</v>
      </c>
      <c r="C153" s="2" t="s">
        <v>1077</v>
      </c>
    </row>
    <row r="154" spans="1:3" x14ac:dyDescent="0.15">
      <c r="A154" s="2" t="s">
        <v>586</v>
      </c>
      <c r="B154" s="2" t="s">
        <v>586</v>
      </c>
      <c r="C154" s="2" t="s">
        <v>587</v>
      </c>
    </row>
    <row r="155" spans="1:3" x14ac:dyDescent="0.15">
      <c r="A155" s="2" t="s">
        <v>1078</v>
      </c>
      <c r="B155" s="2" t="s">
        <v>1078</v>
      </c>
      <c r="C155" s="2" t="s">
        <v>1079</v>
      </c>
    </row>
    <row r="156" spans="1:3" x14ac:dyDescent="0.15">
      <c r="A156" s="2" t="s">
        <v>1080</v>
      </c>
      <c r="B156" s="2" t="s">
        <v>1080</v>
      </c>
      <c r="C156" s="2" t="s">
        <v>1081</v>
      </c>
    </row>
    <row r="157" spans="1:3" x14ac:dyDescent="0.15">
      <c r="A157" s="2" t="s">
        <v>1082</v>
      </c>
      <c r="B157" s="2" t="s">
        <v>1084</v>
      </c>
      <c r="C157" s="2" t="s">
        <v>1085</v>
      </c>
    </row>
    <row r="158" spans="1:3" x14ac:dyDescent="0.15">
      <c r="A158" s="2" t="s">
        <v>1082</v>
      </c>
      <c r="B158" s="2" t="s">
        <v>1086</v>
      </c>
      <c r="C158" s="2" t="s">
        <v>1087</v>
      </c>
    </row>
    <row r="159" spans="1:3" x14ac:dyDescent="0.15">
      <c r="A159" s="2" t="s">
        <v>1082</v>
      </c>
      <c r="B159" s="2" t="s">
        <v>1088</v>
      </c>
      <c r="C159" s="2" t="s">
        <v>1089</v>
      </c>
    </row>
    <row r="160" spans="1:3" x14ac:dyDescent="0.15">
      <c r="A160" s="2" t="s">
        <v>1082</v>
      </c>
      <c r="B160" s="2" t="s">
        <v>1082</v>
      </c>
      <c r="C160" s="2" t="s">
        <v>1083</v>
      </c>
    </row>
    <row r="161" spans="1:3" x14ac:dyDescent="0.15">
      <c r="A161" s="2" t="s">
        <v>1082</v>
      </c>
      <c r="B161" s="2" t="s">
        <v>1090</v>
      </c>
      <c r="C161" s="2" t="s">
        <v>1091</v>
      </c>
    </row>
    <row r="162" spans="1:3" x14ac:dyDescent="0.15">
      <c r="A162" s="2" t="s">
        <v>1082</v>
      </c>
      <c r="B162" s="2" t="s">
        <v>1092</v>
      </c>
      <c r="C162" s="2" t="s">
        <v>1093</v>
      </c>
    </row>
    <row r="163" spans="1:3" x14ac:dyDescent="0.15">
      <c r="A163" s="2" t="s">
        <v>1082</v>
      </c>
      <c r="B163" s="2" t="s">
        <v>1094</v>
      </c>
      <c r="C163" s="2" t="s">
        <v>1095</v>
      </c>
    </row>
    <row r="164" spans="1:3" x14ac:dyDescent="0.15">
      <c r="A164" s="2" t="s">
        <v>1082</v>
      </c>
      <c r="B164" s="2" t="s">
        <v>1096</v>
      </c>
      <c r="C164" s="2" t="s">
        <v>1097</v>
      </c>
    </row>
    <row r="165" spans="1:3" x14ac:dyDescent="0.15">
      <c r="A165" s="2" t="s">
        <v>1082</v>
      </c>
      <c r="B165" s="2" t="s">
        <v>1098</v>
      </c>
      <c r="C165" s="2" t="s">
        <v>1099</v>
      </c>
    </row>
    <row r="166" spans="1:3" x14ac:dyDescent="0.15">
      <c r="A166" s="2" t="s">
        <v>1082</v>
      </c>
      <c r="B166" s="2" t="s">
        <v>1100</v>
      </c>
      <c r="C166" s="2" t="s">
        <v>1101</v>
      </c>
    </row>
    <row r="167" spans="1:3" x14ac:dyDescent="0.15">
      <c r="A167" s="2" t="s">
        <v>1102</v>
      </c>
      <c r="B167" s="2" t="s">
        <v>1104</v>
      </c>
      <c r="C167" s="2" t="s">
        <v>1105</v>
      </c>
    </row>
    <row r="168" spans="1:3" x14ac:dyDescent="0.15">
      <c r="A168" s="2" t="s">
        <v>1102</v>
      </c>
      <c r="B168" s="2" t="s">
        <v>1106</v>
      </c>
      <c r="C168" s="2" t="s">
        <v>1107</v>
      </c>
    </row>
    <row r="169" spans="1:3" x14ac:dyDescent="0.15">
      <c r="A169" s="2" t="s">
        <v>1102</v>
      </c>
      <c r="B169" s="2" t="s">
        <v>1108</v>
      </c>
      <c r="C169" s="2" t="s">
        <v>1109</v>
      </c>
    </row>
    <row r="170" spans="1:3" x14ac:dyDescent="0.15">
      <c r="A170" s="2" t="s">
        <v>1102</v>
      </c>
      <c r="B170" s="2" t="s">
        <v>1102</v>
      </c>
      <c r="C170" s="2" t="s">
        <v>1103</v>
      </c>
    </row>
    <row r="171" spans="1:3" x14ac:dyDescent="0.15">
      <c r="A171" s="2" t="s">
        <v>1102</v>
      </c>
      <c r="B171" s="2" t="s">
        <v>1110</v>
      </c>
      <c r="C171" s="2" t="s">
        <v>1111</v>
      </c>
    </row>
    <row r="172" spans="1:3" x14ac:dyDescent="0.15">
      <c r="A172" s="2" t="s">
        <v>1102</v>
      </c>
      <c r="B172" s="2" t="s">
        <v>1112</v>
      </c>
      <c r="C172" s="2" t="s">
        <v>1113</v>
      </c>
    </row>
    <row r="173" spans="1:3" x14ac:dyDescent="0.15">
      <c r="A173" s="2" t="s">
        <v>1102</v>
      </c>
      <c r="B173" s="2" t="s">
        <v>1114</v>
      </c>
      <c r="C173" s="2" t="s">
        <v>1115</v>
      </c>
    </row>
    <row r="174" spans="1:3" x14ac:dyDescent="0.15">
      <c r="A174" s="2" t="s">
        <v>1102</v>
      </c>
      <c r="B174" s="2" t="s">
        <v>1116</v>
      </c>
      <c r="C174" s="2" t="s">
        <v>1117</v>
      </c>
    </row>
    <row r="175" spans="1:3" x14ac:dyDescent="0.15">
      <c r="A175" s="2" t="s">
        <v>1102</v>
      </c>
      <c r="B175" s="2" t="s">
        <v>1118</v>
      </c>
      <c r="C175" s="2" t="s">
        <v>1119</v>
      </c>
    </row>
    <row r="176" spans="1:3" x14ac:dyDescent="0.15">
      <c r="A176" s="2" t="s">
        <v>1102</v>
      </c>
      <c r="B176" s="2" t="s">
        <v>1120</v>
      </c>
      <c r="C176" s="2" t="s">
        <v>1121</v>
      </c>
    </row>
    <row r="177" spans="1:3" x14ac:dyDescent="0.15">
      <c r="A177" s="2" t="s">
        <v>1102</v>
      </c>
      <c r="B177" s="2" t="s">
        <v>1122</v>
      </c>
      <c r="C177" s="2" t="s">
        <v>1123</v>
      </c>
    </row>
    <row r="178" spans="1:3" x14ac:dyDescent="0.15">
      <c r="A178" s="2" t="s">
        <v>1102</v>
      </c>
      <c r="B178" s="2" t="s">
        <v>1124</v>
      </c>
      <c r="C178" s="2" t="s">
        <v>1125</v>
      </c>
    </row>
    <row r="179" spans="1:3" x14ac:dyDescent="0.15">
      <c r="A179" s="2" t="s">
        <v>592</v>
      </c>
      <c r="B179" s="2" t="s">
        <v>1126</v>
      </c>
      <c r="C179" s="2" t="s">
        <v>1127</v>
      </c>
    </row>
    <row r="180" spans="1:3" x14ac:dyDescent="0.15">
      <c r="A180" s="2" t="s">
        <v>592</v>
      </c>
      <c r="B180" s="2" t="s">
        <v>1128</v>
      </c>
      <c r="C180" s="2" t="s">
        <v>1129</v>
      </c>
    </row>
    <row r="181" spans="1:3" x14ac:dyDescent="0.15">
      <c r="A181" s="2" t="s">
        <v>592</v>
      </c>
      <c r="B181" s="2" t="s">
        <v>1130</v>
      </c>
      <c r="C181" s="2" t="s">
        <v>1131</v>
      </c>
    </row>
    <row r="182" spans="1:3" x14ac:dyDescent="0.15">
      <c r="A182" s="2" t="s">
        <v>592</v>
      </c>
      <c r="B182" s="2" t="s">
        <v>594</v>
      </c>
      <c r="C182" s="2" t="s">
        <v>595</v>
      </c>
    </row>
    <row r="183" spans="1:3" x14ac:dyDescent="0.15">
      <c r="A183" s="2" t="s">
        <v>592</v>
      </c>
      <c r="B183" s="2" t="s">
        <v>1132</v>
      </c>
      <c r="C183" s="2" t="s">
        <v>1133</v>
      </c>
    </row>
    <row r="184" spans="1:3" x14ac:dyDescent="0.15">
      <c r="A184" s="2" t="s">
        <v>592</v>
      </c>
      <c r="B184" s="2" t="s">
        <v>1134</v>
      </c>
      <c r="C184" s="2" t="s">
        <v>1135</v>
      </c>
    </row>
    <row r="185" spans="1:3" x14ac:dyDescent="0.15">
      <c r="A185" s="2" t="s">
        <v>592</v>
      </c>
      <c r="B185" s="2" t="s">
        <v>1136</v>
      </c>
      <c r="C185" s="2" t="s">
        <v>1137</v>
      </c>
    </row>
    <row r="186" spans="1:3" x14ac:dyDescent="0.15">
      <c r="A186" s="2" t="s">
        <v>592</v>
      </c>
      <c r="B186" s="2" t="s">
        <v>592</v>
      </c>
      <c r="C186" s="2" t="s">
        <v>593</v>
      </c>
    </row>
    <row r="187" spans="1:3" x14ac:dyDescent="0.15">
      <c r="A187" s="2" t="s">
        <v>592</v>
      </c>
      <c r="B187" s="2" t="s">
        <v>1138</v>
      </c>
      <c r="C187" s="2" t="s">
        <v>1139</v>
      </c>
    </row>
    <row r="188" spans="1:3" x14ac:dyDescent="0.15">
      <c r="A188" s="2" t="s">
        <v>592</v>
      </c>
      <c r="B188" s="2" t="s">
        <v>1140</v>
      </c>
      <c r="C188" s="2" t="s">
        <v>1141</v>
      </c>
    </row>
    <row r="189" spans="1:3" x14ac:dyDescent="0.15">
      <c r="A189" s="2" t="s">
        <v>592</v>
      </c>
      <c r="B189" s="2" t="s">
        <v>1142</v>
      </c>
      <c r="C189" s="2" t="s">
        <v>1143</v>
      </c>
    </row>
    <row r="190" spans="1:3" x14ac:dyDescent="0.15">
      <c r="A190" s="2" t="s">
        <v>592</v>
      </c>
      <c r="B190" s="2" t="s">
        <v>1144</v>
      </c>
      <c r="C190" s="2" t="s">
        <v>1145</v>
      </c>
    </row>
    <row r="191" spans="1:3" x14ac:dyDescent="0.15">
      <c r="A191" s="2" t="s">
        <v>592</v>
      </c>
      <c r="B191" s="2" t="s">
        <v>1146</v>
      </c>
      <c r="C191" s="2" t="s">
        <v>1147</v>
      </c>
    </row>
    <row r="192" spans="1:3" x14ac:dyDescent="0.15">
      <c r="A192" s="2" t="s">
        <v>592</v>
      </c>
      <c r="B192" s="2" t="s">
        <v>1148</v>
      </c>
      <c r="C192" s="2" t="s">
        <v>1149</v>
      </c>
    </row>
    <row r="193" spans="1:3" x14ac:dyDescent="0.15">
      <c r="A193" s="2" t="s">
        <v>592</v>
      </c>
      <c r="B193" s="2" t="s">
        <v>1150</v>
      </c>
      <c r="C193" s="2" t="s">
        <v>1151</v>
      </c>
    </row>
    <row r="194" spans="1:3" x14ac:dyDescent="0.15">
      <c r="A194" s="2" t="s">
        <v>592</v>
      </c>
      <c r="B194" s="2" t="s">
        <v>1152</v>
      </c>
      <c r="C194" s="2" t="s">
        <v>1153</v>
      </c>
    </row>
    <row r="195" spans="1:3" x14ac:dyDescent="0.15">
      <c r="A195" s="2" t="s">
        <v>592</v>
      </c>
      <c r="B195" s="2" t="s">
        <v>1154</v>
      </c>
      <c r="C195" s="2" t="s">
        <v>1155</v>
      </c>
    </row>
    <row r="196" spans="1:3" x14ac:dyDescent="0.15">
      <c r="A196" s="2" t="s">
        <v>1156</v>
      </c>
      <c r="B196" s="2" t="s">
        <v>1158</v>
      </c>
      <c r="C196" s="2" t="s">
        <v>1159</v>
      </c>
    </row>
    <row r="197" spans="1:3" x14ac:dyDescent="0.15">
      <c r="A197" s="2" t="s">
        <v>1156</v>
      </c>
      <c r="B197" s="2" t="s">
        <v>1160</v>
      </c>
      <c r="C197" s="2" t="s">
        <v>1161</v>
      </c>
    </row>
    <row r="198" spans="1:3" x14ac:dyDescent="0.15">
      <c r="A198" s="2" t="s">
        <v>1156</v>
      </c>
      <c r="B198" s="2" t="s">
        <v>1162</v>
      </c>
      <c r="C198" s="2" t="s">
        <v>1163</v>
      </c>
    </row>
    <row r="199" spans="1:3" x14ac:dyDescent="0.15">
      <c r="A199" s="2" t="s">
        <v>1156</v>
      </c>
      <c r="B199" s="2" t="s">
        <v>1164</v>
      </c>
      <c r="C199" s="2" t="s">
        <v>1165</v>
      </c>
    </row>
    <row r="200" spans="1:3" x14ac:dyDescent="0.15">
      <c r="A200" s="2" t="s">
        <v>1156</v>
      </c>
      <c r="B200" s="2" t="s">
        <v>1166</v>
      </c>
      <c r="C200" s="2" t="s">
        <v>1167</v>
      </c>
    </row>
    <row r="201" spans="1:3" x14ac:dyDescent="0.15">
      <c r="A201" s="2" t="s">
        <v>1156</v>
      </c>
      <c r="B201" s="2" t="s">
        <v>886</v>
      </c>
      <c r="C201" s="2" t="s">
        <v>1168</v>
      </c>
    </row>
    <row r="202" spans="1:3" x14ac:dyDescent="0.15">
      <c r="A202" s="2" t="s">
        <v>1156</v>
      </c>
      <c r="B202" s="2" t="s">
        <v>1156</v>
      </c>
      <c r="C202" s="2" t="s">
        <v>1157</v>
      </c>
    </row>
    <row r="203" spans="1:3" x14ac:dyDescent="0.15">
      <c r="A203" s="2" t="s">
        <v>1156</v>
      </c>
      <c r="B203" s="2" t="s">
        <v>1169</v>
      </c>
      <c r="C203" s="2" t="s">
        <v>1170</v>
      </c>
    </row>
    <row r="204" spans="1:3" x14ac:dyDescent="0.15">
      <c r="A204" s="2" t="s">
        <v>1156</v>
      </c>
      <c r="B204" s="2" t="s">
        <v>1171</v>
      </c>
      <c r="C204" s="2" t="s">
        <v>1172</v>
      </c>
    </row>
    <row r="205" spans="1:3" x14ac:dyDescent="0.15">
      <c r="A205" s="2" t="s">
        <v>1156</v>
      </c>
      <c r="B205" s="2" t="s">
        <v>1173</v>
      </c>
      <c r="C205" s="2" t="s">
        <v>1174</v>
      </c>
    </row>
    <row r="206" spans="1:3" x14ac:dyDescent="0.15">
      <c r="A206" s="2" t="s">
        <v>1156</v>
      </c>
      <c r="B206" s="2" t="s">
        <v>922</v>
      </c>
      <c r="C206" s="2" t="s">
        <v>1175</v>
      </c>
    </row>
    <row r="207" spans="1:3" x14ac:dyDescent="0.15">
      <c r="A207" s="2" t="s">
        <v>1156</v>
      </c>
      <c r="B207" s="2" t="s">
        <v>1176</v>
      </c>
      <c r="C207" s="2" t="s">
        <v>1177</v>
      </c>
    </row>
    <row r="208" spans="1:3" x14ac:dyDescent="0.15">
      <c r="A208" s="2" t="s">
        <v>1156</v>
      </c>
      <c r="B208" s="2" t="s">
        <v>1178</v>
      </c>
      <c r="C208" s="2" t="s">
        <v>1179</v>
      </c>
    </row>
    <row r="209" spans="1:3" x14ac:dyDescent="0.15">
      <c r="A209" s="2" t="s">
        <v>1180</v>
      </c>
      <c r="B209" s="2" t="s">
        <v>1182</v>
      </c>
      <c r="C209" s="2" t="s">
        <v>1183</v>
      </c>
    </row>
    <row r="210" spans="1:3" x14ac:dyDescent="0.15">
      <c r="A210" s="2" t="s">
        <v>1180</v>
      </c>
      <c r="B210" s="2" t="s">
        <v>1180</v>
      </c>
      <c r="C210" s="2" t="s">
        <v>1181</v>
      </c>
    </row>
    <row r="211" spans="1:3" x14ac:dyDescent="0.15">
      <c r="A211" s="2" t="s">
        <v>1180</v>
      </c>
      <c r="B211" s="2" t="s">
        <v>1184</v>
      </c>
      <c r="C211" s="2" t="s">
        <v>1185</v>
      </c>
    </row>
    <row r="212" spans="1:3" x14ac:dyDescent="0.15">
      <c r="A212" s="2" t="s">
        <v>1186</v>
      </c>
      <c r="B212" s="2" t="s">
        <v>1188</v>
      </c>
      <c r="C212" s="2" t="s">
        <v>1189</v>
      </c>
    </row>
    <row r="213" spans="1:3" x14ac:dyDescent="0.15">
      <c r="A213" s="2" t="s">
        <v>1186</v>
      </c>
      <c r="B213" s="2" t="s">
        <v>1190</v>
      </c>
      <c r="C213" s="2" t="s">
        <v>1191</v>
      </c>
    </row>
    <row r="214" spans="1:3" x14ac:dyDescent="0.15">
      <c r="A214" s="2" t="s">
        <v>1186</v>
      </c>
      <c r="B214" s="2" t="s">
        <v>1192</v>
      </c>
      <c r="C214" s="2" t="s">
        <v>1193</v>
      </c>
    </row>
    <row r="215" spans="1:3" x14ac:dyDescent="0.15">
      <c r="A215" s="2" t="s">
        <v>1186</v>
      </c>
      <c r="B215" s="2" t="s">
        <v>1194</v>
      </c>
      <c r="C215" s="2" t="s">
        <v>1195</v>
      </c>
    </row>
    <row r="216" spans="1:3" x14ac:dyDescent="0.15">
      <c r="A216" s="2" t="s">
        <v>1186</v>
      </c>
      <c r="B216" s="2" t="s">
        <v>1196</v>
      </c>
      <c r="C216" s="2" t="s">
        <v>1197</v>
      </c>
    </row>
    <row r="217" spans="1:3" x14ac:dyDescent="0.15">
      <c r="A217" s="2" t="s">
        <v>1186</v>
      </c>
      <c r="B217" s="2" t="s">
        <v>1186</v>
      </c>
      <c r="C217" s="2" t="s">
        <v>1187</v>
      </c>
    </row>
    <row r="218" spans="1:3" x14ac:dyDescent="0.15">
      <c r="A218" s="2" t="s">
        <v>1186</v>
      </c>
      <c r="B218" s="2" t="s">
        <v>1198</v>
      </c>
      <c r="C218" s="2" t="s">
        <v>1199</v>
      </c>
    </row>
    <row r="219" spans="1:3" x14ac:dyDescent="0.15">
      <c r="A219" s="2" t="s">
        <v>1186</v>
      </c>
      <c r="B219" s="2" t="s">
        <v>1200</v>
      </c>
      <c r="C219" s="2" t="s">
        <v>1201</v>
      </c>
    </row>
    <row r="220" spans="1:3" x14ac:dyDescent="0.15">
      <c r="A220" s="2" t="s">
        <v>1186</v>
      </c>
      <c r="B220" s="2" t="s">
        <v>920</v>
      </c>
      <c r="C220" s="2" t="s">
        <v>1202</v>
      </c>
    </row>
    <row r="221" spans="1:3" x14ac:dyDescent="0.15">
      <c r="A221" s="2" t="s">
        <v>1186</v>
      </c>
      <c r="B221" s="2" t="s">
        <v>1203</v>
      </c>
      <c r="C221" s="2" t="s">
        <v>1204</v>
      </c>
    </row>
    <row r="222" spans="1:3" x14ac:dyDescent="0.15">
      <c r="A222" s="2" t="s">
        <v>1186</v>
      </c>
      <c r="B222" s="2" t="s">
        <v>1205</v>
      </c>
      <c r="C222" s="2" t="s">
        <v>1206</v>
      </c>
    </row>
    <row r="223" spans="1:3" x14ac:dyDescent="0.15">
      <c r="A223" s="2" t="s">
        <v>1207</v>
      </c>
      <c r="B223" s="2" t="s">
        <v>1209</v>
      </c>
      <c r="C223" s="2" t="s">
        <v>1210</v>
      </c>
    </row>
    <row r="224" spans="1:3" x14ac:dyDescent="0.15">
      <c r="A224" s="2" t="s">
        <v>1207</v>
      </c>
      <c r="B224" s="2" t="s">
        <v>1211</v>
      </c>
      <c r="C224" s="2" t="s">
        <v>1212</v>
      </c>
    </row>
    <row r="225" spans="1:3" x14ac:dyDescent="0.15">
      <c r="A225" s="2" t="s">
        <v>1207</v>
      </c>
      <c r="B225" s="2" t="s">
        <v>1213</v>
      </c>
      <c r="C225" s="2" t="s">
        <v>1214</v>
      </c>
    </row>
    <row r="226" spans="1:3" x14ac:dyDescent="0.15">
      <c r="A226" s="2" t="s">
        <v>1207</v>
      </c>
      <c r="B226" s="2" t="s">
        <v>864</v>
      </c>
      <c r="C226" s="2" t="s">
        <v>1215</v>
      </c>
    </row>
    <row r="227" spans="1:3" x14ac:dyDescent="0.15">
      <c r="A227" s="2" t="s">
        <v>1207</v>
      </c>
      <c r="B227" s="2" t="s">
        <v>1207</v>
      </c>
      <c r="C227" s="2" t="s">
        <v>1208</v>
      </c>
    </row>
    <row r="228" spans="1:3" x14ac:dyDescent="0.15">
      <c r="A228" s="2" t="s">
        <v>1207</v>
      </c>
      <c r="B228" s="2" t="s">
        <v>1216</v>
      </c>
      <c r="C228" s="2" t="s">
        <v>1217</v>
      </c>
    </row>
    <row r="229" spans="1:3" x14ac:dyDescent="0.15">
      <c r="A229" s="2" t="s">
        <v>1207</v>
      </c>
      <c r="B229" s="2" t="s">
        <v>1218</v>
      </c>
      <c r="C229" s="2" t="s">
        <v>1219</v>
      </c>
    </row>
    <row r="230" spans="1:3" x14ac:dyDescent="0.15">
      <c r="A230" s="2" t="s">
        <v>1207</v>
      </c>
      <c r="B230" s="2" t="s">
        <v>1220</v>
      </c>
      <c r="C230" s="2" t="s">
        <v>1221</v>
      </c>
    </row>
    <row r="231" spans="1:3" x14ac:dyDescent="0.15">
      <c r="A231" s="2" t="s">
        <v>1222</v>
      </c>
      <c r="B231" s="2" t="s">
        <v>1224</v>
      </c>
      <c r="C231" s="2" t="s">
        <v>1225</v>
      </c>
    </row>
    <row r="232" spans="1:3" x14ac:dyDescent="0.15">
      <c r="A232" s="2" t="s">
        <v>1222</v>
      </c>
      <c r="B232" s="2" t="s">
        <v>977</v>
      </c>
      <c r="C232" s="2" t="s">
        <v>1226</v>
      </c>
    </row>
    <row r="233" spans="1:3" x14ac:dyDescent="0.15">
      <c r="A233" s="2" t="s">
        <v>1222</v>
      </c>
      <c r="B233" s="2" t="s">
        <v>1227</v>
      </c>
      <c r="C233" s="2" t="s">
        <v>1228</v>
      </c>
    </row>
    <row r="234" spans="1:3" x14ac:dyDescent="0.15">
      <c r="A234" s="2" t="s">
        <v>1222</v>
      </c>
      <c r="B234" s="2" t="s">
        <v>1222</v>
      </c>
      <c r="C234" s="2" t="s">
        <v>1223</v>
      </c>
    </row>
    <row r="235" spans="1:3" x14ac:dyDescent="0.15">
      <c r="A235" s="2" t="s">
        <v>1222</v>
      </c>
      <c r="B235" s="2" t="s">
        <v>1229</v>
      </c>
      <c r="C235" s="2" t="s">
        <v>1230</v>
      </c>
    </row>
    <row r="236" spans="1:3" x14ac:dyDescent="0.15">
      <c r="A236" s="2" t="s">
        <v>1222</v>
      </c>
      <c r="B236" s="2" t="s">
        <v>1231</v>
      </c>
      <c r="C236" s="2" t="s">
        <v>1232</v>
      </c>
    </row>
    <row r="237" spans="1:3" x14ac:dyDescent="0.15">
      <c r="A237" s="2" t="s">
        <v>1233</v>
      </c>
      <c r="B237" s="2" t="s">
        <v>1235</v>
      </c>
      <c r="C237" s="2" t="s">
        <v>1236</v>
      </c>
    </row>
    <row r="238" spans="1:3" x14ac:dyDescent="0.15">
      <c r="A238" s="2" t="s">
        <v>1233</v>
      </c>
      <c r="B238" s="2" t="s">
        <v>1237</v>
      </c>
      <c r="C238" s="2" t="s">
        <v>1238</v>
      </c>
    </row>
    <row r="239" spans="1:3" x14ac:dyDescent="0.15">
      <c r="A239" s="2" t="s">
        <v>1233</v>
      </c>
      <c r="B239" s="2" t="s">
        <v>1239</v>
      </c>
      <c r="C239" s="2" t="s">
        <v>1240</v>
      </c>
    </row>
    <row r="240" spans="1:3" x14ac:dyDescent="0.15">
      <c r="A240" s="2" t="s">
        <v>1233</v>
      </c>
      <c r="B240" s="2" t="s">
        <v>1241</v>
      </c>
      <c r="C240" s="2" t="s">
        <v>1242</v>
      </c>
    </row>
    <row r="241" spans="1:3" x14ac:dyDescent="0.15">
      <c r="A241" s="2" t="s">
        <v>1233</v>
      </c>
      <c r="B241" s="2" t="s">
        <v>1015</v>
      </c>
      <c r="C241" s="2" t="s">
        <v>1243</v>
      </c>
    </row>
    <row r="242" spans="1:3" x14ac:dyDescent="0.15">
      <c r="A242" s="2" t="s">
        <v>1233</v>
      </c>
      <c r="B242" s="2" t="s">
        <v>1244</v>
      </c>
      <c r="C242" s="2" t="s">
        <v>1245</v>
      </c>
    </row>
    <row r="243" spans="1:3" x14ac:dyDescent="0.15">
      <c r="A243" s="2" t="s">
        <v>1233</v>
      </c>
      <c r="B243" s="2" t="s">
        <v>959</v>
      </c>
      <c r="C243" s="2" t="s">
        <v>1246</v>
      </c>
    </row>
    <row r="244" spans="1:3" x14ac:dyDescent="0.15">
      <c r="A244" s="2" t="s">
        <v>1233</v>
      </c>
      <c r="B244" s="2" t="s">
        <v>1233</v>
      </c>
      <c r="C244" s="2" t="s">
        <v>1234</v>
      </c>
    </row>
    <row r="245" spans="1:3" x14ac:dyDescent="0.15">
      <c r="A245" s="2" t="s">
        <v>1233</v>
      </c>
      <c r="B245" s="2" t="s">
        <v>1247</v>
      </c>
      <c r="C245" s="2" t="s">
        <v>1248</v>
      </c>
    </row>
    <row r="246" spans="1:3" x14ac:dyDescent="0.15">
      <c r="A246" s="2" t="s">
        <v>1233</v>
      </c>
      <c r="B246" s="2" t="s">
        <v>1002</v>
      </c>
      <c r="C246" s="2" t="s">
        <v>1249</v>
      </c>
    </row>
    <row r="247" spans="1:3" x14ac:dyDescent="0.15">
      <c r="A247" s="2" t="s">
        <v>1233</v>
      </c>
      <c r="B247" s="2" t="s">
        <v>1250</v>
      </c>
      <c r="C247" s="2" t="s">
        <v>1251</v>
      </c>
    </row>
    <row r="248" spans="1:3" x14ac:dyDescent="0.15">
      <c r="A248" s="2" t="s">
        <v>1233</v>
      </c>
      <c r="B248" s="2" t="s">
        <v>1252</v>
      </c>
      <c r="C248" s="2" t="s">
        <v>1253</v>
      </c>
    </row>
    <row r="249" spans="1:3" x14ac:dyDescent="0.15">
      <c r="A249" s="2" t="s">
        <v>1254</v>
      </c>
      <c r="B249" s="2" t="s">
        <v>1256</v>
      </c>
      <c r="C249" s="2" t="s">
        <v>1257</v>
      </c>
    </row>
    <row r="250" spans="1:3" x14ac:dyDescent="0.15">
      <c r="A250" s="2" t="s">
        <v>1254</v>
      </c>
      <c r="B250" s="2" t="s">
        <v>1258</v>
      </c>
      <c r="C250" s="2" t="s">
        <v>1259</v>
      </c>
    </row>
    <row r="251" spans="1:3" x14ac:dyDescent="0.15">
      <c r="A251" s="2" t="s">
        <v>1254</v>
      </c>
      <c r="B251" s="2" t="s">
        <v>1260</v>
      </c>
      <c r="C251" s="2" t="s">
        <v>1261</v>
      </c>
    </row>
    <row r="252" spans="1:3" x14ac:dyDescent="0.15">
      <c r="A252" s="2" t="s">
        <v>1254</v>
      </c>
      <c r="B252" s="2" t="s">
        <v>864</v>
      </c>
      <c r="C252" s="2" t="s">
        <v>1262</v>
      </c>
    </row>
    <row r="253" spans="1:3" x14ac:dyDescent="0.15">
      <c r="A253" s="2" t="s">
        <v>1254</v>
      </c>
      <c r="B253" s="2" t="s">
        <v>1114</v>
      </c>
      <c r="C253" s="2" t="s">
        <v>1263</v>
      </c>
    </row>
    <row r="254" spans="1:3" x14ac:dyDescent="0.15">
      <c r="A254" s="2" t="s">
        <v>1254</v>
      </c>
      <c r="B254" s="2" t="s">
        <v>1254</v>
      </c>
      <c r="C254" s="2" t="s">
        <v>1255</v>
      </c>
    </row>
    <row r="255" spans="1:3" x14ac:dyDescent="0.15">
      <c r="A255" s="2" t="s">
        <v>1254</v>
      </c>
      <c r="B255" s="2" t="s">
        <v>1264</v>
      </c>
      <c r="C255" s="2" t="s">
        <v>1265</v>
      </c>
    </row>
    <row r="256" spans="1:3" x14ac:dyDescent="0.15">
      <c r="A256" s="2" t="s">
        <v>1254</v>
      </c>
      <c r="B256" s="2" t="s">
        <v>1266</v>
      </c>
      <c r="C256" s="2" t="s">
        <v>1267</v>
      </c>
    </row>
    <row r="257" spans="1:3" x14ac:dyDescent="0.15">
      <c r="A257" s="2" t="s">
        <v>1254</v>
      </c>
      <c r="B257" s="2" t="s">
        <v>1268</v>
      </c>
      <c r="C257" s="2" t="s">
        <v>1269</v>
      </c>
    </row>
    <row r="258" spans="1:3" x14ac:dyDescent="0.15">
      <c r="A258" s="2" t="s">
        <v>1254</v>
      </c>
      <c r="B258" s="2" t="s">
        <v>1270</v>
      </c>
      <c r="C258" s="2" t="s">
        <v>1271</v>
      </c>
    </row>
    <row r="259" spans="1:3" x14ac:dyDescent="0.15">
      <c r="A259" s="2" t="s">
        <v>1254</v>
      </c>
      <c r="B259" s="2" t="s">
        <v>1272</v>
      </c>
      <c r="C259" s="2" t="s">
        <v>1273</v>
      </c>
    </row>
    <row r="260" spans="1:3" x14ac:dyDescent="0.15">
      <c r="A260" s="2" t="s">
        <v>1254</v>
      </c>
      <c r="B260" s="2" t="s">
        <v>1274</v>
      </c>
      <c r="C260" s="2" t="s">
        <v>1275</v>
      </c>
    </row>
    <row r="261" spans="1:3" x14ac:dyDescent="0.15">
      <c r="A261" s="2" t="s">
        <v>1276</v>
      </c>
      <c r="B261" s="2" t="s">
        <v>1278</v>
      </c>
      <c r="C261" s="2" t="s">
        <v>1279</v>
      </c>
    </row>
    <row r="262" spans="1:3" x14ac:dyDescent="0.15">
      <c r="A262" s="2" t="s">
        <v>1276</v>
      </c>
      <c r="B262" s="2" t="s">
        <v>1280</v>
      </c>
      <c r="C262" s="2" t="s">
        <v>1281</v>
      </c>
    </row>
    <row r="263" spans="1:3" x14ac:dyDescent="0.15">
      <c r="A263" s="2" t="s">
        <v>1276</v>
      </c>
      <c r="B263" s="2" t="s">
        <v>1282</v>
      </c>
      <c r="C263" s="2" t="s">
        <v>1283</v>
      </c>
    </row>
    <row r="264" spans="1:3" x14ac:dyDescent="0.15">
      <c r="A264" s="2" t="s">
        <v>1276</v>
      </c>
      <c r="B264" s="2" t="s">
        <v>1284</v>
      </c>
      <c r="C264" s="2" t="s">
        <v>1285</v>
      </c>
    </row>
    <row r="265" spans="1:3" x14ac:dyDescent="0.15">
      <c r="A265" s="2" t="s">
        <v>1276</v>
      </c>
      <c r="B265" s="2" t="s">
        <v>1286</v>
      </c>
      <c r="C265" s="2" t="s">
        <v>1287</v>
      </c>
    </row>
    <row r="266" spans="1:3" x14ac:dyDescent="0.15">
      <c r="A266" s="2" t="s">
        <v>1276</v>
      </c>
      <c r="B266" s="2" t="s">
        <v>1288</v>
      </c>
      <c r="C266" s="2" t="s">
        <v>1289</v>
      </c>
    </row>
    <row r="267" spans="1:3" x14ac:dyDescent="0.15">
      <c r="A267" s="2" t="s">
        <v>1276</v>
      </c>
      <c r="B267" s="2" t="s">
        <v>920</v>
      </c>
      <c r="C267" s="2" t="s">
        <v>1290</v>
      </c>
    </row>
    <row r="268" spans="1:3" x14ac:dyDescent="0.15">
      <c r="A268" s="2" t="s">
        <v>1276</v>
      </c>
      <c r="B268" s="2" t="s">
        <v>922</v>
      </c>
      <c r="C268" s="2" t="s">
        <v>1291</v>
      </c>
    </row>
    <row r="269" spans="1:3" x14ac:dyDescent="0.15">
      <c r="A269" s="2" t="s">
        <v>1276</v>
      </c>
      <c r="B269" s="2" t="s">
        <v>1276</v>
      </c>
      <c r="C269" s="2" t="s">
        <v>1277</v>
      </c>
    </row>
    <row r="270" spans="1:3" x14ac:dyDescent="0.15">
      <c r="A270" s="2" t="s">
        <v>1276</v>
      </c>
      <c r="B270" s="2" t="s">
        <v>1292</v>
      </c>
      <c r="C270" s="2" t="s">
        <v>1293</v>
      </c>
    </row>
    <row r="271" spans="1:3" x14ac:dyDescent="0.15">
      <c r="A271" s="2" t="s">
        <v>1276</v>
      </c>
      <c r="B271" s="2" t="s">
        <v>1294</v>
      </c>
      <c r="C271" s="2" t="s">
        <v>1295</v>
      </c>
    </row>
    <row r="272" spans="1:3" x14ac:dyDescent="0.15">
      <c r="A272" s="2" t="s">
        <v>1276</v>
      </c>
      <c r="B272" s="2" t="s">
        <v>1231</v>
      </c>
      <c r="C272" s="2" t="s">
        <v>1296</v>
      </c>
    </row>
    <row r="273" spans="1:3" x14ac:dyDescent="0.15">
      <c r="A273" s="2" t="s">
        <v>1276</v>
      </c>
      <c r="B273" s="2" t="s">
        <v>1297</v>
      </c>
      <c r="C273" s="2" t="s">
        <v>1298</v>
      </c>
    </row>
    <row r="274" spans="1:3" x14ac:dyDescent="0.15">
      <c r="A274" s="2" t="s">
        <v>1299</v>
      </c>
      <c r="B274" s="2" t="s">
        <v>1301</v>
      </c>
      <c r="C274" s="2" t="s">
        <v>1302</v>
      </c>
    </row>
    <row r="275" spans="1:3" x14ac:dyDescent="0.15">
      <c r="A275" s="2" t="s">
        <v>1299</v>
      </c>
      <c r="B275" s="2" t="s">
        <v>1303</v>
      </c>
      <c r="C275" s="2" t="s">
        <v>1304</v>
      </c>
    </row>
    <row r="276" spans="1:3" x14ac:dyDescent="0.15">
      <c r="A276" s="2" t="s">
        <v>1299</v>
      </c>
      <c r="B276" s="2" t="s">
        <v>1305</v>
      </c>
      <c r="C276" s="2" t="s">
        <v>1306</v>
      </c>
    </row>
    <row r="277" spans="1:3" x14ac:dyDescent="0.15">
      <c r="A277" s="2" t="s">
        <v>1299</v>
      </c>
      <c r="B277" s="2" t="s">
        <v>1020</v>
      </c>
      <c r="C277" s="2" t="s">
        <v>1307</v>
      </c>
    </row>
    <row r="278" spans="1:3" x14ac:dyDescent="0.15">
      <c r="A278" s="2" t="s">
        <v>1299</v>
      </c>
      <c r="B278" s="2" t="s">
        <v>1299</v>
      </c>
      <c r="C278" s="2" t="s">
        <v>1300</v>
      </c>
    </row>
    <row r="279" spans="1:3" x14ac:dyDescent="0.15">
      <c r="A279" s="2" t="s">
        <v>1299</v>
      </c>
      <c r="B279" s="2" t="s">
        <v>1308</v>
      </c>
      <c r="C279" s="2" t="s">
        <v>1309</v>
      </c>
    </row>
    <row r="280" spans="1:3" x14ac:dyDescent="0.15">
      <c r="A280" s="2" t="s">
        <v>1299</v>
      </c>
      <c r="B280" s="2" t="s">
        <v>1310</v>
      </c>
      <c r="C280" s="2" t="s">
        <v>1311</v>
      </c>
    </row>
    <row r="281" spans="1:3" x14ac:dyDescent="0.15">
      <c r="A281" s="2" t="s">
        <v>1312</v>
      </c>
      <c r="B281" s="2" t="s">
        <v>1314</v>
      </c>
      <c r="C281" s="2" t="s">
        <v>1315</v>
      </c>
    </row>
    <row r="282" spans="1:3" x14ac:dyDescent="0.15">
      <c r="A282" s="2" t="s">
        <v>1312</v>
      </c>
      <c r="B282" s="2" t="s">
        <v>1316</v>
      </c>
      <c r="C282" s="2" t="s">
        <v>1317</v>
      </c>
    </row>
    <row r="283" spans="1:3" x14ac:dyDescent="0.15">
      <c r="A283" s="2" t="s">
        <v>1312</v>
      </c>
      <c r="B283" s="2" t="s">
        <v>1318</v>
      </c>
      <c r="C283" s="2" t="s">
        <v>1319</v>
      </c>
    </row>
    <row r="284" spans="1:3" x14ac:dyDescent="0.15">
      <c r="A284" s="2" t="s">
        <v>1312</v>
      </c>
      <c r="B284" s="2" t="s">
        <v>1320</v>
      </c>
      <c r="C284" s="2" t="s">
        <v>1321</v>
      </c>
    </row>
    <row r="285" spans="1:3" x14ac:dyDescent="0.15">
      <c r="A285" s="2" t="s">
        <v>1312</v>
      </c>
      <c r="B285" s="2" t="s">
        <v>1322</v>
      </c>
      <c r="C285" s="2" t="s">
        <v>1323</v>
      </c>
    </row>
    <row r="286" spans="1:3" x14ac:dyDescent="0.15">
      <c r="A286" s="2" t="s">
        <v>1312</v>
      </c>
      <c r="B286" s="2" t="s">
        <v>1324</v>
      </c>
      <c r="C286" s="2" t="s">
        <v>1325</v>
      </c>
    </row>
    <row r="287" spans="1:3" x14ac:dyDescent="0.15">
      <c r="A287" s="2" t="s">
        <v>1312</v>
      </c>
      <c r="B287" s="2" t="s">
        <v>1000</v>
      </c>
      <c r="C287" s="2" t="s">
        <v>1326</v>
      </c>
    </row>
    <row r="288" spans="1:3" x14ac:dyDescent="0.15">
      <c r="A288" s="2" t="s">
        <v>1312</v>
      </c>
      <c r="B288" s="2" t="s">
        <v>1312</v>
      </c>
      <c r="C288" s="2" t="s">
        <v>1313</v>
      </c>
    </row>
    <row r="289" spans="1:3" x14ac:dyDescent="0.15">
      <c r="A289" s="2" t="s">
        <v>1312</v>
      </c>
      <c r="B289" s="2" t="s">
        <v>1327</v>
      </c>
      <c r="C289" s="2" t="s">
        <v>1328</v>
      </c>
    </row>
    <row r="290" spans="1:3" x14ac:dyDescent="0.15">
      <c r="A290" s="2" t="s">
        <v>600</v>
      </c>
      <c r="B290" s="2" t="s">
        <v>602</v>
      </c>
      <c r="C290" s="2" t="s">
        <v>603</v>
      </c>
    </row>
    <row r="291" spans="1:3" x14ac:dyDescent="0.15">
      <c r="A291" s="2" t="s">
        <v>600</v>
      </c>
      <c r="B291" s="2" t="s">
        <v>1329</v>
      </c>
      <c r="C291" s="2" t="s">
        <v>1330</v>
      </c>
    </row>
    <row r="292" spans="1:3" x14ac:dyDescent="0.15">
      <c r="A292" s="2" t="s">
        <v>600</v>
      </c>
      <c r="B292" s="2" t="s">
        <v>1258</v>
      </c>
      <c r="C292" s="2" t="s">
        <v>1331</v>
      </c>
    </row>
    <row r="293" spans="1:3" x14ac:dyDescent="0.15">
      <c r="A293" s="2" t="s">
        <v>600</v>
      </c>
      <c r="B293" s="2" t="s">
        <v>1332</v>
      </c>
      <c r="C293" s="2" t="s">
        <v>1333</v>
      </c>
    </row>
    <row r="294" spans="1:3" x14ac:dyDescent="0.15">
      <c r="A294" s="2" t="s">
        <v>600</v>
      </c>
      <c r="B294" s="2" t="s">
        <v>1334</v>
      </c>
      <c r="C294" s="2" t="s">
        <v>1335</v>
      </c>
    </row>
    <row r="295" spans="1:3" x14ac:dyDescent="0.15">
      <c r="A295" s="2" t="s">
        <v>600</v>
      </c>
      <c r="B295" s="2" t="s">
        <v>1336</v>
      </c>
      <c r="C295" s="2" t="s">
        <v>1337</v>
      </c>
    </row>
    <row r="296" spans="1:3" x14ac:dyDescent="0.15">
      <c r="A296" s="2" t="s">
        <v>600</v>
      </c>
      <c r="B296" s="2" t="s">
        <v>1338</v>
      </c>
      <c r="C296" s="2" t="s">
        <v>1339</v>
      </c>
    </row>
    <row r="297" spans="1:3" x14ac:dyDescent="0.15">
      <c r="A297" s="2" t="s">
        <v>600</v>
      </c>
      <c r="B297" s="2" t="s">
        <v>600</v>
      </c>
      <c r="C297" s="2" t="s">
        <v>601</v>
      </c>
    </row>
    <row r="298" spans="1:3" x14ac:dyDescent="0.15">
      <c r="A298" s="2" t="s">
        <v>600</v>
      </c>
      <c r="B298" s="2" t="s">
        <v>1340</v>
      </c>
      <c r="C298" s="2" t="s">
        <v>1341</v>
      </c>
    </row>
    <row r="299" spans="1:3" x14ac:dyDescent="0.15">
      <c r="A299" s="2" t="s">
        <v>600</v>
      </c>
      <c r="B299" s="2" t="s">
        <v>1342</v>
      </c>
      <c r="C299" s="2" t="s">
        <v>1343</v>
      </c>
    </row>
    <row r="300" spans="1:3" x14ac:dyDescent="0.15">
      <c r="A300" s="2" t="s">
        <v>1344</v>
      </c>
      <c r="B300" s="2" t="s">
        <v>1346</v>
      </c>
      <c r="C300" s="2" t="s">
        <v>1347</v>
      </c>
    </row>
    <row r="301" spans="1:3" x14ac:dyDescent="0.15">
      <c r="A301" s="2" t="s">
        <v>1344</v>
      </c>
      <c r="B301" s="2" t="s">
        <v>1348</v>
      </c>
      <c r="C301" s="2" t="s">
        <v>1349</v>
      </c>
    </row>
    <row r="302" spans="1:3" x14ac:dyDescent="0.15">
      <c r="A302" s="2" t="s">
        <v>1344</v>
      </c>
      <c r="B302" s="2" t="s">
        <v>1350</v>
      </c>
      <c r="C302" s="2" t="s">
        <v>1351</v>
      </c>
    </row>
    <row r="303" spans="1:3" x14ac:dyDescent="0.15">
      <c r="A303" s="2" t="s">
        <v>1344</v>
      </c>
      <c r="B303" s="2" t="s">
        <v>922</v>
      </c>
      <c r="C303" s="2" t="s">
        <v>1352</v>
      </c>
    </row>
    <row r="304" spans="1:3" x14ac:dyDescent="0.15">
      <c r="A304" s="2" t="s">
        <v>1344</v>
      </c>
      <c r="B304" s="2" t="s">
        <v>1220</v>
      </c>
      <c r="C304" s="2" t="s">
        <v>1353</v>
      </c>
    </row>
    <row r="305" spans="1:3" x14ac:dyDescent="0.15">
      <c r="A305" s="2" t="s">
        <v>1344</v>
      </c>
      <c r="B305" s="2" t="s">
        <v>1354</v>
      </c>
      <c r="C305" s="2" t="s">
        <v>1355</v>
      </c>
    </row>
    <row r="306" spans="1:3" x14ac:dyDescent="0.15">
      <c r="A306" s="2" t="s">
        <v>1344</v>
      </c>
      <c r="B306" s="2" t="s">
        <v>1344</v>
      </c>
      <c r="C306" s="2" t="s">
        <v>1345</v>
      </c>
    </row>
    <row r="307" spans="1:3" x14ac:dyDescent="0.15">
      <c r="A307" s="2" t="s">
        <v>1344</v>
      </c>
      <c r="B307" s="2" t="s">
        <v>1356</v>
      </c>
      <c r="C307" s="2" t="s">
        <v>1357</v>
      </c>
    </row>
    <row r="308" spans="1:3" x14ac:dyDescent="0.15">
      <c r="A308" s="2" t="s">
        <v>1344</v>
      </c>
      <c r="B308" s="2" t="s">
        <v>1358</v>
      </c>
      <c r="C308" s="2" t="s">
        <v>1359</v>
      </c>
    </row>
    <row r="309" spans="1:3" x14ac:dyDescent="0.15">
      <c r="A309" s="2" t="s">
        <v>1360</v>
      </c>
      <c r="B309" s="2" t="s">
        <v>856</v>
      </c>
      <c r="C309" s="2" t="s">
        <v>1362</v>
      </c>
    </row>
    <row r="310" spans="1:3" x14ac:dyDescent="0.15">
      <c r="A310" s="2" t="s">
        <v>1360</v>
      </c>
      <c r="B310" s="2" t="s">
        <v>1363</v>
      </c>
      <c r="C310" s="2" t="s">
        <v>1364</v>
      </c>
    </row>
    <row r="311" spans="1:3" x14ac:dyDescent="0.15">
      <c r="A311" s="2" t="s">
        <v>1360</v>
      </c>
      <c r="B311" s="2" t="s">
        <v>1365</v>
      </c>
      <c r="C311" s="2" t="s">
        <v>1366</v>
      </c>
    </row>
    <row r="312" spans="1:3" x14ac:dyDescent="0.15">
      <c r="A312" s="2" t="s">
        <v>1360</v>
      </c>
      <c r="B312" s="2" t="s">
        <v>1367</v>
      </c>
      <c r="C312" s="2" t="s">
        <v>1368</v>
      </c>
    </row>
    <row r="313" spans="1:3" x14ac:dyDescent="0.15">
      <c r="A313" s="2" t="s">
        <v>1360</v>
      </c>
      <c r="B313" s="2" t="s">
        <v>1369</v>
      </c>
      <c r="C313" s="2" t="s">
        <v>1370</v>
      </c>
    </row>
    <row r="314" spans="1:3" x14ac:dyDescent="0.15">
      <c r="A314" s="2" t="s">
        <v>1360</v>
      </c>
      <c r="B314" s="2" t="s">
        <v>1360</v>
      </c>
      <c r="C314" s="2" t="s">
        <v>1361</v>
      </c>
    </row>
    <row r="315" spans="1:3" x14ac:dyDescent="0.15">
      <c r="A315" s="2" t="s">
        <v>1360</v>
      </c>
      <c r="B315" s="2" t="s">
        <v>1371</v>
      </c>
      <c r="C315" s="2" t="s">
        <v>1372</v>
      </c>
    </row>
    <row r="316" spans="1:3" x14ac:dyDescent="0.15">
      <c r="A316" s="2" t="s">
        <v>1360</v>
      </c>
      <c r="B316" s="2" t="s">
        <v>1373</v>
      </c>
      <c r="C316" s="2" t="s">
        <v>1374</v>
      </c>
    </row>
    <row r="317" spans="1:3" x14ac:dyDescent="0.15">
      <c r="A317" s="2" t="s">
        <v>1375</v>
      </c>
      <c r="B317" s="2" t="s">
        <v>1377</v>
      </c>
      <c r="C317" s="2" t="s">
        <v>1378</v>
      </c>
    </row>
    <row r="318" spans="1:3" x14ac:dyDescent="0.15">
      <c r="A318" s="2" t="s">
        <v>1375</v>
      </c>
      <c r="B318" s="2" t="s">
        <v>1379</v>
      </c>
      <c r="C318" s="2" t="s">
        <v>1380</v>
      </c>
    </row>
    <row r="319" spans="1:3" x14ac:dyDescent="0.15">
      <c r="A319" s="2" t="s">
        <v>1375</v>
      </c>
      <c r="B319" s="2" t="s">
        <v>1381</v>
      </c>
      <c r="C319" s="2" t="s">
        <v>1382</v>
      </c>
    </row>
    <row r="320" spans="1:3" x14ac:dyDescent="0.15">
      <c r="A320" s="2" t="s">
        <v>1375</v>
      </c>
      <c r="B320" s="2" t="s">
        <v>920</v>
      </c>
      <c r="C320" s="2" t="s">
        <v>1383</v>
      </c>
    </row>
    <row r="321" spans="1:3" x14ac:dyDescent="0.15">
      <c r="A321" s="2" t="s">
        <v>1375</v>
      </c>
      <c r="B321" s="2" t="s">
        <v>1375</v>
      </c>
      <c r="C321" s="2" t="s">
        <v>1376</v>
      </c>
    </row>
    <row r="322" spans="1:3" x14ac:dyDescent="0.15">
      <c r="A322" s="2" t="s">
        <v>1375</v>
      </c>
      <c r="B322" s="2" t="s">
        <v>1384</v>
      </c>
      <c r="C322" s="2" t="s">
        <v>1385</v>
      </c>
    </row>
    <row r="323" spans="1:3" x14ac:dyDescent="0.15">
      <c r="A323" s="2" t="s">
        <v>1375</v>
      </c>
      <c r="B323" s="2" t="s">
        <v>1386</v>
      </c>
      <c r="C323" s="2" t="s">
        <v>1387</v>
      </c>
    </row>
    <row r="324" spans="1:3" x14ac:dyDescent="0.15">
      <c r="A324" s="2" t="s">
        <v>1375</v>
      </c>
      <c r="B324" s="2" t="s">
        <v>1388</v>
      </c>
      <c r="C324" s="2" t="s">
        <v>1389</v>
      </c>
    </row>
    <row r="325" spans="1:3" x14ac:dyDescent="0.15">
      <c r="A325" s="2" t="s">
        <v>1390</v>
      </c>
      <c r="B325" s="2" t="s">
        <v>1392</v>
      </c>
      <c r="C325" s="2" t="s">
        <v>1393</v>
      </c>
    </row>
    <row r="326" spans="1:3" x14ac:dyDescent="0.15">
      <c r="A326" s="2" t="s">
        <v>1390</v>
      </c>
      <c r="B326" s="2" t="s">
        <v>1394</v>
      </c>
      <c r="C326" s="2" t="s">
        <v>1395</v>
      </c>
    </row>
    <row r="327" spans="1:3" x14ac:dyDescent="0.15">
      <c r="A327" s="2" t="s">
        <v>1390</v>
      </c>
      <c r="B327" s="2" t="s">
        <v>1396</v>
      </c>
      <c r="C327" s="2" t="s">
        <v>1397</v>
      </c>
    </row>
    <row r="328" spans="1:3" x14ac:dyDescent="0.15">
      <c r="A328" s="2" t="s">
        <v>1390</v>
      </c>
      <c r="B328" s="2" t="s">
        <v>814</v>
      </c>
      <c r="C328" s="2" t="s">
        <v>1398</v>
      </c>
    </row>
    <row r="329" spans="1:3" x14ac:dyDescent="0.15">
      <c r="A329" s="2" t="s">
        <v>1390</v>
      </c>
      <c r="B329" s="2" t="s">
        <v>846</v>
      </c>
      <c r="C329" s="2" t="s">
        <v>1399</v>
      </c>
    </row>
    <row r="330" spans="1:3" x14ac:dyDescent="0.15">
      <c r="A330" s="2" t="s">
        <v>1390</v>
      </c>
      <c r="B330" s="2" t="s">
        <v>1390</v>
      </c>
      <c r="C330" s="2" t="s">
        <v>1391</v>
      </c>
    </row>
    <row r="331" spans="1:3" x14ac:dyDescent="0.15">
      <c r="A331" s="2" t="s">
        <v>1390</v>
      </c>
      <c r="B331" s="2" t="s">
        <v>1400</v>
      </c>
      <c r="C331" s="2" t="s">
        <v>1401</v>
      </c>
    </row>
    <row r="332" spans="1:3" x14ac:dyDescent="0.15">
      <c r="A332" s="2" t="s">
        <v>1390</v>
      </c>
      <c r="B332" s="2" t="s">
        <v>1402</v>
      </c>
      <c r="C332" s="2" t="s">
        <v>1403</v>
      </c>
    </row>
    <row r="333" spans="1:3" x14ac:dyDescent="0.15">
      <c r="A333" s="2" t="s">
        <v>1390</v>
      </c>
      <c r="B333" s="2" t="s">
        <v>1404</v>
      </c>
      <c r="C333" s="2" t="s">
        <v>1405</v>
      </c>
    </row>
    <row r="334" spans="1:3" x14ac:dyDescent="0.15">
      <c r="A334" s="2" t="s">
        <v>1406</v>
      </c>
      <c r="B334" s="2" t="s">
        <v>1408</v>
      </c>
      <c r="C334" s="2" t="s">
        <v>1409</v>
      </c>
    </row>
    <row r="335" spans="1:3" x14ac:dyDescent="0.15">
      <c r="A335" s="2" t="s">
        <v>1406</v>
      </c>
      <c r="B335" s="2" t="s">
        <v>1410</v>
      </c>
      <c r="C335" s="2" t="s">
        <v>1411</v>
      </c>
    </row>
    <row r="336" spans="1:3" x14ac:dyDescent="0.15">
      <c r="A336" s="2" t="s">
        <v>1406</v>
      </c>
      <c r="B336" s="2" t="s">
        <v>1412</v>
      </c>
      <c r="C336" s="2" t="s">
        <v>1413</v>
      </c>
    </row>
    <row r="337" spans="1:3" x14ac:dyDescent="0.15">
      <c r="A337" s="2" t="s">
        <v>1406</v>
      </c>
      <c r="B337" s="2" t="s">
        <v>1414</v>
      </c>
      <c r="C337" s="2" t="s">
        <v>1415</v>
      </c>
    </row>
    <row r="338" spans="1:3" x14ac:dyDescent="0.15">
      <c r="A338" s="2" t="s">
        <v>1406</v>
      </c>
      <c r="B338" s="2" t="s">
        <v>1416</v>
      </c>
      <c r="C338" s="2" t="s">
        <v>1417</v>
      </c>
    </row>
    <row r="339" spans="1:3" x14ac:dyDescent="0.15">
      <c r="A339" s="2" t="s">
        <v>1406</v>
      </c>
      <c r="B339" s="2" t="s">
        <v>1418</v>
      </c>
      <c r="C339" s="2" t="s">
        <v>1419</v>
      </c>
    </row>
    <row r="340" spans="1:3" x14ac:dyDescent="0.15">
      <c r="A340" s="2" t="s">
        <v>1406</v>
      </c>
      <c r="B340" s="2" t="s">
        <v>1420</v>
      </c>
      <c r="C340" s="2" t="s">
        <v>1421</v>
      </c>
    </row>
    <row r="341" spans="1:3" x14ac:dyDescent="0.15">
      <c r="A341" s="2" t="s">
        <v>1406</v>
      </c>
      <c r="B341" s="2" t="s">
        <v>1422</v>
      </c>
      <c r="C341" s="2" t="s">
        <v>1423</v>
      </c>
    </row>
    <row r="342" spans="1:3" x14ac:dyDescent="0.15">
      <c r="A342" s="2" t="s">
        <v>1406</v>
      </c>
      <c r="B342" s="2" t="s">
        <v>1424</v>
      </c>
      <c r="C342" s="2" t="s">
        <v>1425</v>
      </c>
    </row>
    <row r="343" spans="1:3" x14ac:dyDescent="0.15">
      <c r="A343" s="2" t="s">
        <v>1406</v>
      </c>
      <c r="B343" s="2" t="s">
        <v>1406</v>
      </c>
      <c r="C343" s="2" t="s">
        <v>1407</v>
      </c>
    </row>
    <row r="344" spans="1:3" x14ac:dyDescent="0.15">
      <c r="A344" s="2" t="s">
        <v>1406</v>
      </c>
      <c r="B344" s="2" t="s">
        <v>1310</v>
      </c>
      <c r="C344" s="2" t="s">
        <v>1426</v>
      </c>
    </row>
    <row r="345" spans="1:3" x14ac:dyDescent="0.15">
      <c r="A345" s="2" t="s">
        <v>1406</v>
      </c>
      <c r="B345" s="2" t="s">
        <v>1427</v>
      </c>
      <c r="C345" s="2" t="s">
        <v>1428</v>
      </c>
    </row>
    <row r="346" spans="1:3" x14ac:dyDescent="0.15">
      <c r="A346" s="2" t="s">
        <v>1406</v>
      </c>
      <c r="B346" s="2" t="s">
        <v>1429</v>
      </c>
      <c r="C346" s="2" t="s">
        <v>1430</v>
      </c>
    </row>
    <row r="347" spans="1:3" x14ac:dyDescent="0.15">
      <c r="A347" s="2" t="s">
        <v>617</v>
      </c>
      <c r="B347" s="2" t="s">
        <v>1431</v>
      </c>
      <c r="C347" s="2" t="s">
        <v>1432</v>
      </c>
    </row>
    <row r="348" spans="1:3" x14ac:dyDescent="0.15">
      <c r="A348" s="2" t="s">
        <v>617</v>
      </c>
      <c r="B348" s="2" t="s">
        <v>1433</v>
      </c>
      <c r="C348" s="2" t="s">
        <v>1434</v>
      </c>
    </row>
    <row r="349" spans="1:3" x14ac:dyDescent="0.15">
      <c r="A349" s="2" t="s">
        <v>617</v>
      </c>
      <c r="B349" s="2" t="s">
        <v>1435</v>
      </c>
      <c r="C349" s="2" t="s">
        <v>1436</v>
      </c>
    </row>
    <row r="350" spans="1:3" x14ac:dyDescent="0.15">
      <c r="A350" s="2" t="s">
        <v>617</v>
      </c>
      <c r="B350" s="2" t="s">
        <v>1437</v>
      </c>
      <c r="C350" s="2" t="s">
        <v>1438</v>
      </c>
    </row>
    <row r="351" spans="1:3" x14ac:dyDescent="0.15">
      <c r="A351" s="2" t="s">
        <v>617</v>
      </c>
      <c r="B351" s="2" t="s">
        <v>1439</v>
      </c>
      <c r="C351" s="2" t="s">
        <v>1440</v>
      </c>
    </row>
    <row r="352" spans="1:3" x14ac:dyDescent="0.15">
      <c r="A352" s="2" t="s">
        <v>617</v>
      </c>
      <c r="B352" s="2" t="s">
        <v>1441</v>
      </c>
      <c r="C352" s="2" t="s">
        <v>1442</v>
      </c>
    </row>
    <row r="353" spans="1:3" x14ac:dyDescent="0.15">
      <c r="A353" s="2" t="s">
        <v>617</v>
      </c>
      <c r="B353" s="2" t="s">
        <v>1443</v>
      </c>
      <c r="C353" s="2" t="s">
        <v>1444</v>
      </c>
    </row>
    <row r="354" spans="1:3" x14ac:dyDescent="0.15">
      <c r="A354" s="2" t="s">
        <v>617</v>
      </c>
      <c r="B354" s="2" t="s">
        <v>617</v>
      </c>
      <c r="C354" s="2" t="s">
        <v>618</v>
      </c>
    </row>
    <row r="355" spans="1:3" x14ac:dyDescent="0.15">
      <c r="A355" s="2" t="s">
        <v>617</v>
      </c>
      <c r="B355" s="2" t="s">
        <v>619</v>
      </c>
      <c r="C355" s="2" t="s">
        <v>620</v>
      </c>
    </row>
    <row r="356" spans="1:3" x14ac:dyDescent="0.15">
      <c r="A356" s="2" t="s">
        <v>617</v>
      </c>
      <c r="B356" s="2" t="s">
        <v>1445</v>
      </c>
      <c r="C356" s="2" t="s">
        <v>1446</v>
      </c>
    </row>
    <row r="357" spans="1:3" x14ac:dyDescent="0.15">
      <c r="A357" s="2" t="s">
        <v>624</v>
      </c>
      <c r="B357" s="2" t="s">
        <v>862</v>
      </c>
      <c r="C357" s="2" t="s">
        <v>1447</v>
      </c>
    </row>
    <row r="358" spans="1:3" x14ac:dyDescent="0.15">
      <c r="A358" s="2" t="s">
        <v>624</v>
      </c>
      <c r="B358" s="2" t="s">
        <v>1448</v>
      </c>
      <c r="C358" s="2" t="s">
        <v>1449</v>
      </c>
    </row>
    <row r="359" spans="1:3" x14ac:dyDescent="0.15">
      <c r="A359" s="2" t="s">
        <v>624</v>
      </c>
      <c r="B359" s="2" t="s">
        <v>920</v>
      </c>
      <c r="C359" s="2" t="s">
        <v>1450</v>
      </c>
    </row>
    <row r="360" spans="1:3" x14ac:dyDescent="0.15">
      <c r="A360" s="2" t="s">
        <v>624</v>
      </c>
      <c r="B360" s="2" t="s">
        <v>1152</v>
      </c>
      <c r="C360" s="2" t="s">
        <v>1451</v>
      </c>
    </row>
    <row r="361" spans="1:3" x14ac:dyDescent="0.15">
      <c r="A361" s="2" t="s">
        <v>624</v>
      </c>
      <c r="B361" s="2" t="s">
        <v>1452</v>
      </c>
      <c r="C361" s="2" t="s">
        <v>1453</v>
      </c>
    </row>
    <row r="362" spans="1:3" x14ac:dyDescent="0.15">
      <c r="A362" s="2" t="s">
        <v>624</v>
      </c>
      <c r="B362" s="2" t="s">
        <v>624</v>
      </c>
      <c r="C362" s="2" t="s">
        <v>625</v>
      </c>
    </row>
    <row r="363" spans="1:3" x14ac:dyDescent="0.15">
      <c r="A363" s="2" t="s">
        <v>624</v>
      </c>
      <c r="B363" s="2" t="s">
        <v>626</v>
      </c>
      <c r="C363" s="2" t="s">
        <v>627</v>
      </c>
    </row>
    <row r="364" spans="1:3" x14ac:dyDescent="0.15">
      <c r="A364" s="2" t="s">
        <v>624</v>
      </c>
      <c r="B364" s="2" t="s">
        <v>1454</v>
      </c>
      <c r="C364" s="2" t="s">
        <v>1455</v>
      </c>
    </row>
    <row r="365" spans="1:3" x14ac:dyDescent="0.15">
      <c r="A365" s="2" t="s">
        <v>1456</v>
      </c>
      <c r="B365" s="2" t="s">
        <v>1458</v>
      </c>
      <c r="C365" s="2" t="s">
        <v>1459</v>
      </c>
    </row>
    <row r="366" spans="1:3" x14ac:dyDescent="0.15">
      <c r="A366" s="2" t="s">
        <v>1456</v>
      </c>
      <c r="B366" s="2" t="s">
        <v>1134</v>
      </c>
      <c r="C366" s="2" t="s">
        <v>1460</v>
      </c>
    </row>
    <row r="367" spans="1:3" x14ac:dyDescent="0.15">
      <c r="A367" s="2" t="s">
        <v>1456</v>
      </c>
      <c r="B367" s="2" t="s">
        <v>1461</v>
      </c>
      <c r="C367" s="2" t="s">
        <v>1462</v>
      </c>
    </row>
    <row r="368" spans="1:3" x14ac:dyDescent="0.15">
      <c r="A368" s="2" t="s">
        <v>1456</v>
      </c>
      <c r="B368" s="2" t="s">
        <v>1463</v>
      </c>
      <c r="C368" s="2" t="s">
        <v>1464</v>
      </c>
    </row>
    <row r="369" spans="1:3" x14ac:dyDescent="0.15">
      <c r="A369" s="2" t="s">
        <v>1456</v>
      </c>
      <c r="B369" s="2" t="s">
        <v>1465</v>
      </c>
      <c r="C369" s="2" t="s">
        <v>1466</v>
      </c>
    </row>
    <row r="370" spans="1:3" x14ac:dyDescent="0.15">
      <c r="A370" s="2" t="s">
        <v>1456</v>
      </c>
      <c r="B370" s="2" t="s">
        <v>1456</v>
      </c>
      <c r="C370" s="2" t="s">
        <v>1457</v>
      </c>
    </row>
    <row r="371" spans="1:3" x14ac:dyDescent="0.15">
      <c r="A371" s="2" t="s">
        <v>1456</v>
      </c>
      <c r="B371" s="2" t="s">
        <v>1467</v>
      </c>
      <c r="C371" s="2" t="s">
        <v>1468</v>
      </c>
    </row>
    <row r="372" spans="1:3" x14ac:dyDescent="0.15">
      <c r="A372" s="2" t="s">
        <v>1456</v>
      </c>
      <c r="B372" s="2" t="s">
        <v>1098</v>
      </c>
      <c r="C372" s="2" t="s">
        <v>1469</v>
      </c>
    </row>
    <row r="373" spans="1:3" x14ac:dyDescent="0.15">
      <c r="A373" s="2" t="s">
        <v>632</v>
      </c>
      <c r="B373" s="2" t="s">
        <v>1470</v>
      </c>
      <c r="C373" s="2" t="s">
        <v>1471</v>
      </c>
    </row>
    <row r="374" spans="1:3" x14ac:dyDescent="0.15">
      <c r="A374" s="2" t="s">
        <v>632</v>
      </c>
      <c r="B374" s="2" t="s">
        <v>1472</v>
      </c>
      <c r="C374" s="2" t="s">
        <v>1473</v>
      </c>
    </row>
    <row r="375" spans="1:3" x14ac:dyDescent="0.15">
      <c r="A375" s="2" t="s">
        <v>632</v>
      </c>
      <c r="B375" s="2" t="s">
        <v>1474</v>
      </c>
      <c r="C375" s="2" t="s">
        <v>1475</v>
      </c>
    </row>
    <row r="376" spans="1:3" x14ac:dyDescent="0.15">
      <c r="A376" s="2" t="s">
        <v>632</v>
      </c>
      <c r="B376" s="2" t="s">
        <v>1476</v>
      </c>
      <c r="C376" s="2" t="s">
        <v>1477</v>
      </c>
    </row>
    <row r="377" spans="1:3" x14ac:dyDescent="0.15">
      <c r="A377" s="2" t="s">
        <v>632</v>
      </c>
      <c r="B377" s="2" t="s">
        <v>1478</v>
      </c>
      <c r="C377" s="2" t="s">
        <v>1479</v>
      </c>
    </row>
    <row r="378" spans="1:3" x14ac:dyDescent="0.15">
      <c r="A378" s="2" t="s">
        <v>632</v>
      </c>
      <c r="B378" s="2" t="s">
        <v>634</v>
      </c>
      <c r="C378" s="2" t="s">
        <v>635</v>
      </c>
    </row>
    <row r="379" spans="1:3" x14ac:dyDescent="0.15">
      <c r="A379" s="2" t="s">
        <v>632</v>
      </c>
      <c r="B379" s="2" t="s">
        <v>1480</v>
      </c>
      <c r="C379" s="2" t="s">
        <v>1481</v>
      </c>
    </row>
    <row r="380" spans="1:3" x14ac:dyDescent="0.15">
      <c r="A380" s="2" t="s">
        <v>632</v>
      </c>
      <c r="B380" s="2" t="s">
        <v>1482</v>
      </c>
      <c r="C380" s="2" t="s">
        <v>1483</v>
      </c>
    </row>
    <row r="381" spans="1:3" x14ac:dyDescent="0.15">
      <c r="A381" s="2" t="s">
        <v>632</v>
      </c>
      <c r="B381" s="2" t="s">
        <v>1094</v>
      </c>
      <c r="C381" s="2" t="s">
        <v>1484</v>
      </c>
    </row>
    <row r="382" spans="1:3" x14ac:dyDescent="0.15">
      <c r="A382" s="2" t="s">
        <v>632</v>
      </c>
      <c r="B382" s="2" t="s">
        <v>1485</v>
      </c>
      <c r="C382" s="2" t="s">
        <v>1486</v>
      </c>
    </row>
    <row r="383" spans="1:3" x14ac:dyDescent="0.15">
      <c r="A383" s="2" t="s">
        <v>632</v>
      </c>
      <c r="B383" s="2" t="s">
        <v>922</v>
      </c>
      <c r="C383" s="2" t="s">
        <v>1487</v>
      </c>
    </row>
    <row r="384" spans="1:3" x14ac:dyDescent="0.15">
      <c r="A384" s="2" t="s">
        <v>632</v>
      </c>
      <c r="B384" s="2" t="s">
        <v>1371</v>
      </c>
      <c r="C384" s="2" t="s">
        <v>1488</v>
      </c>
    </row>
    <row r="385" spans="1:3" x14ac:dyDescent="0.15">
      <c r="A385" s="2" t="s">
        <v>632</v>
      </c>
      <c r="B385" s="2" t="s">
        <v>822</v>
      </c>
      <c r="C385" s="2" t="s">
        <v>1489</v>
      </c>
    </row>
    <row r="386" spans="1:3" x14ac:dyDescent="0.15">
      <c r="A386" s="2" t="s">
        <v>632</v>
      </c>
      <c r="B386" s="2" t="s">
        <v>1490</v>
      </c>
      <c r="C386" s="2" t="s">
        <v>1491</v>
      </c>
    </row>
    <row r="387" spans="1:3" x14ac:dyDescent="0.15">
      <c r="A387" s="2" t="s">
        <v>632</v>
      </c>
      <c r="B387" s="2" t="s">
        <v>632</v>
      </c>
      <c r="C387" s="2" t="s">
        <v>633</v>
      </c>
    </row>
    <row r="388" spans="1:3" x14ac:dyDescent="0.15">
      <c r="A388" s="2" t="s">
        <v>632</v>
      </c>
      <c r="B388" s="2" t="s">
        <v>1492</v>
      </c>
      <c r="C388" s="2" t="s">
        <v>1493</v>
      </c>
    </row>
    <row r="389" spans="1:3" x14ac:dyDescent="0.15">
      <c r="A389" s="2" t="s">
        <v>1494</v>
      </c>
      <c r="B389" s="2" t="s">
        <v>856</v>
      </c>
      <c r="C389" s="2" t="s">
        <v>1496</v>
      </c>
    </row>
    <row r="390" spans="1:3" x14ac:dyDescent="0.15">
      <c r="A390" s="2" t="s">
        <v>1494</v>
      </c>
      <c r="B390" s="2" t="s">
        <v>1497</v>
      </c>
      <c r="C390" s="2" t="s">
        <v>1498</v>
      </c>
    </row>
    <row r="391" spans="1:3" x14ac:dyDescent="0.15">
      <c r="A391" s="2" t="s">
        <v>1494</v>
      </c>
      <c r="B391" s="2" t="s">
        <v>1499</v>
      </c>
      <c r="C391" s="2" t="s">
        <v>1500</v>
      </c>
    </row>
    <row r="392" spans="1:3" x14ac:dyDescent="0.15">
      <c r="A392" s="2" t="s">
        <v>1494</v>
      </c>
      <c r="B392" s="2" t="s">
        <v>1501</v>
      </c>
      <c r="C392" s="2" t="s">
        <v>1502</v>
      </c>
    </row>
    <row r="393" spans="1:3" x14ac:dyDescent="0.15">
      <c r="A393" s="2" t="s">
        <v>1494</v>
      </c>
      <c r="B393" s="2" t="s">
        <v>1503</v>
      </c>
      <c r="C393" s="2" t="s">
        <v>1504</v>
      </c>
    </row>
    <row r="394" spans="1:3" x14ac:dyDescent="0.15">
      <c r="A394" s="2" t="s">
        <v>1494</v>
      </c>
      <c r="B394" s="2" t="s">
        <v>977</v>
      </c>
      <c r="C394" s="2" t="s">
        <v>1505</v>
      </c>
    </row>
    <row r="395" spans="1:3" x14ac:dyDescent="0.15">
      <c r="A395" s="2" t="s">
        <v>1494</v>
      </c>
      <c r="B395" s="2" t="s">
        <v>1506</v>
      </c>
      <c r="C395" s="2" t="s">
        <v>1507</v>
      </c>
    </row>
    <row r="396" spans="1:3" x14ac:dyDescent="0.15">
      <c r="A396" s="2" t="s">
        <v>1494</v>
      </c>
      <c r="B396" s="2" t="s">
        <v>1508</v>
      </c>
      <c r="C396" s="2" t="s">
        <v>1509</v>
      </c>
    </row>
    <row r="397" spans="1:3" x14ac:dyDescent="0.15">
      <c r="A397" s="2" t="s">
        <v>1494</v>
      </c>
      <c r="B397" s="2" t="s">
        <v>1494</v>
      </c>
      <c r="C397" s="2" t="s">
        <v>1495</v>
      </c>
    </row>
    <row r="398" spans="1:3" x14ac:dyDescent="0.15">
      <c r="A398" s="2" t="s">
        <v>640</v>
      </c>
      <c r="B398" s="2" t="s">
        <v>1510</v>
      </c>
      <c r="C398" s="2" t="s">
        <v>1511</v>
      </c>
    </row>
    <row r="399" spans="1:3" x14ac:dyDescent="0.15">
      <c r="A399" s="2" t="s">
        <v>640</v>
      </c>
      <c r="B399" s="2" t="s">
        <v>642</v>
      </c>
      <c r="C399" s="2" t="s">
        <v>643</v>
      </c>
    </row>
    <row r="400" spans="1:3" x14ac:dyDescent="0.15">
      <c r="A400" s="2" t="s">
        <v>640</v>
      </c>
      <c r="B400" s="2" t="s">
        <v>890</v>
      </c>
      <c r="C400" s="2" t="s">
        <v>1512</v>
      </c>
    </row>
    <row r="401" spans="1:3" x14ac:dyDescent="0.15">
      <c r="A401" s="2" t="s">
        <v>640</v>
      </c>
      <c r="B401" s="2" t="s">
        <v>1513</v>
      </c>
      <c r="C401" s="2" t="s">
        <v>1514</v>
      </c>
    </row>
    <row r="402" spans="1:3" x14ac:dyDescent="0.15">
      <c r="A402" s="2" t="s">
        <v>640</v>
      </c>
      <c r="B402" s="2" t="s">
        <v>934</v>
      </c>
      <c r="C402" s="2" t="s">
        <v>1515</v>
      </c>
    </row>
    <row r="403" spans="1:3" x14ac:dyDescent="0.15">
      <c r="A403" s="2" t="s">
        <v>640</v>
      </c>
      <c r="B403" s="2" t="s">
        <v>640</v>
      </c>
      <c r="C403" s="2" t="s">
        <v>641</v>
      </c>
    </row>
  </sheetData>
  <phoneticPr fontId="3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zoomScaleNormal="100" workbookViewId="0">
      <selection activeCell="H32" sqref="H32"/>
    </sheetView>
  </sheetViews>
  <sheetFormatPr defaultColWidth="9.140625" defaultRowHeight="11.25" x14ac:dyDescent="0.15"/>
  <cols>
    <col min="1" max="16384" width="9.140625" style="4"/>
  </cols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 enableFormatConditionsCalculation="0">
    <tabColor indexed="47"/>
  </sheetPr>
  <dimension ref="A1"/>
  <sheetViews>
    <sheetView showGridLines="0" zoomScaleNormal="85" workbookViewId="0"/>
  </sheetViews>
  <sheetFormatPr defaultColWidth="9.140625" defaultRowHeight="11.25" x14ac:dyDescent="0.15"/>
  <cols>
    <col min="1" max="16384" width="9.140625" style="2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 enableFormatConditionsCalculation="0">
    <tabColor indexed="47"/>
  </sheetPr>
  <dimension ref="A1"/>
  <sheetViews>
    <sheetView showGridLines="0" zoomScaleNormal="85" workbookViewId="0"/>
  </sheetViews>
  <sheetFormatPr defaultRowHeight="11.25" x14ac:dyDescent="0.15"/>
  <sheetData/>
  <sheetProtection formatColumns="0" formatRows="0"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 enableFormatConditionsCalculation="0">
    <tabColor indexed="47"/>
  </sheetPr>
  <dimension ref="A1"/>
  <sheetViews>
    <sheetView showGridLines="0" zoomScaleNormal="100" workbookViewId="0"/>
  </sheetViews>
  <sheetFormatPr defaultRowHeight="11.25" x14ac:dyDescent="0.15"/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DoubleClick">
    <tabColor indexed="47"/>
  </sheetPr>
  <dimension ref="A1"/>
  <sheetViews>
    <sheetView showGridLines="0" workbookViewId="0">
      <selection activeCell="B10" sqref="B10"/>
    </sheetView>
  </sheetViews>
  <sheetFormatPr defaultColWidth="9.140625" defaultRowHeight="15" x14ac:dyDescent="0.25"/>
  <cols>
    <col min="1" max="16384" width="9.140625" style="3"/>
  </cols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13">
    <tabColor indexed="31"/>
    <pageSetUpPr fitToPage="1"/>
  </sheetPr>
  <dimension ref="A1:T71"/>
  <sheetViews>
    <sheetView showGridLines="0" zoomScale="75" zoomScaleNormal="75" workbookViewId="0">
      <pane xSplit="5" ySplit="13" topLeftCell="F14" activePane="bottomRight" state="frozen"/>
      <selection activeCell="I44" sqref="I44"/>
      <selection pane="topRight" activeCell="I44" sqref="I44"/>
      <selection pane="bottomLeft" activeCell="I44" sqref="I44"/>
      <selection pane="bottomRight" activeCell="G16" sqref="G16"/>
    </sheetView>
  </sheetViews>
  <sheetFormatPr defaultColWidth="9.140625" defaultRowHeight="11.25" x14ac:dyDescent="0.15"/>
  <cols>
    <col min="1" max="2" width="9.140625" style="32" hidden="1" customWidth="1"/>
    <col min="3" max="3" width="4.140625" style="32" customWidth="1"/>
    <col min="4" max="4" width="40.7109375" style="32" customWidth="1"/>
    <col min="5" max="5" width="6.7109375" style="32" customWidth="1"/>
    <col min="6" max="8" width="21.85546875" style="32" customWidth="1"/>
    <col min="9" max="9" width="24.85546875" style="32" customWidth="1"/>
    <col min="10" max="10" width="27.42578125" style="32" customWidth="1"/>
    <col min="11" max="11" width="26.5703125" style="32" customWidth="1"/>
    <col min="12" max="20" width="10.7109375" style="32" customWidth="1"/>
    <col min="21" max="16384" width="9.140625" style="32"/>
  </cols>
  <sheetData>
    <row r="1" spans="1:20" hidden="1" x14ac:dyDescent="0.15"/>
    <row r="2" spans="1:20" hidden="1" x14ac:dyDescent="0.15"/>
    <row r="3" spans="1:20" hidden="1" x14ac:dyDescent="0.15"/>
    <row r="4" spans="1:20" hidden="1" x14ac:dyDescent="0.15">
      <c r="A4" s="33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hidden="1" x14ac:dyDescent="0.15">
      <c r="A5" s="35"/>
    </row>
    <row r="6" spans="1:20" hidden="1" x14ac:dyDescent="0.15">
      <c r="A6" s="35"/>
    </row>
    <row r="7" spans="1:20" x14ac:dyDescent="0.15">
      <c r="A7" s="35"/>
      <c r="D7" s="36"/>
      <c r="E7" s="36"/>
      <c r="F7" s="36"/>
      <c r="G7" s="36"/>
      <c r="H7" s="36"/>
      <c r="I7" s="36"/>
      <c r="J7" s="36"/>
      <c r="K7" s="36"/>
      <c r="L7" s="36"/>
      <c r="O7" s="36"/>
      <c r="P7" s="36"/>
      <c r="Q7" s="36"/>
      <c r="R7" s="36"/>
      <c r="S7" s="36"/>
    </row>
    <row r="8" spans="1:20" x14ac:dyDescent="0.15">
      <c r="A8" s="35"/>
      <c r="D8" s="52" t="s">
        <v>181</v>
      </c>
      <c r="E8" s="53"/>
      <c r="F8" s="53"/>
      <c r="G8" s="53"/>
      <c r="H8" s="53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1:20" x14ac:dyDescent="0.15">
      <c r="D9" s="49" t="s">
        <v>210</v>
      </c>
      <c r="E9" s="36"/>
      <c r="F9" s="36"/>
      <c r="G9" s="36"/>
      <c r="H9" s="36"/>
    </row>
    <row r="10" spans="1:20" x14ac:dyDescent="0.15">
      <c r="D10" s="54" t="e">
        <f>IF(org="","Не определено",org)</f>
        <v>#REF!</v>
      </c>
      <c r="E10" s="36"/>
      <c r="F10" s="36"/>
      <c r="G10" s="36"/>
      <c r="H10" s="36"/>
    </row>
    <row r="11" spans="1:20" x14ac:dyDescent="0.15">
      <c r="D11" s="151"/>
      <c r="E11" s="151"/>
      <c r="F11" s="151"/>
      <c r="G11" s="151"/>
      <c r="H11" s="151"/>
      <c r="I11" s="152"/>
      <c r="J11" s="152"/>
      <c r="K11" s="152"/>
      <c r="L11" s="36"/>
      <c r="M11" s="36"/>
      <c r="N11" s="36"/>
      <c r="O11" s="36"/>
      <c r="P11" s="36"/>
      <c r="Q11" s="36"/>
      <c r="R11" s="36"/>
      <c r="S11" s="36"/>
      <c r="T11" s="60" t="s">
        <v>185</v>
      </c>
    </row>
    <row r="12" spans="1:20" x14ac:dyDescent="0.15">
      <c r="C12" s="36"/>
      <c r="D12" s="150" t="s">
        <v>186</v>
      </c>
      <c r="E12" s="150" t="s">
        <v>187</v>
      </c>
      <c r="F12" s="153" t="s">
        <v>211</v>
      </c>
      <c r="G12" s="153" t="s">
        <v>212</v>
      </c>
      <c r="H12" s="153" t="s">
        <v>213</v>
      </c>
      <c r="I12" s="153" t="s">
        <v>311</v>
      </c>
      <c r="J12" s="153" t="s">
        <v>312</v>
      </c>
      <c r="K12" s="156" t="s">
        <v>313</v>
      </c>
      <c r="L12" s="155" t="s">
        <v>214</v>
      </c>
      <c r="M12" s="153"/>
      <c r="N12" s="156"/>
      <c r="O12" s="155" t="s">
        <v>215</v>
      </c>
      <c r="P12" s="153"/>
      <c r="Q12" s="156"/>
      <c r="R12" s="157" t="s">
        <v>216</v>
      </c>
      <c r="S12" s="153"/>
      <c r="T12" s="158"/>
    </row>
    <row r="13" spans="1:20" ht="78" customHeight="1" x14ac:dyDescent="0.15">
      <c r="C13" s="36"/>
      <c r="D13" s="150"/>
      <c r="E13" s="150"/>
      <c r="F13" s="153"/>
      <c r="G13" s="154"/>
      <c r="H13" s="154"/>
      <c r="I13" s="154"/>
      <c r="J13" s="154"/>
      <c r="K13" s="159"/>
      <c r="L13" s="118" t="s">
        <v>217</v>
      </c>
      <c r="M13" s="57" t="s">
        <v>218</v>
      </c>
      <c r="N13" s="119" t="s">
        <v>219</v>
      </c>
      <c r="O13" s="118" t="s">
        <v>217</v>
      </c>
      <c r="P13" s="57" t="s">
        <v>218</v>
      </c>
      <c r="Q13" s="119" t="s">
        <v>219</v>
      </c>
      <c r="R13" s="117" t="s">
        <v>217</v>
      </c>
      <c r="S13" s="59" t="s">
        <v>218</v>
      </c>
      <c r="T13" s="61" t="s">
        <v>219</v>
      </c>
    </row>
    <row r="14" spans="1:20" x14ac:dyDescent="0.15">
      <c r="D14" s="55">
        <v>1</v>
      </c>
      <c r="E14" s="55">
        <v>2</v>
      </c>
      <c r="F14" s="55">
        <v>3</v>
      </c>
      <c r="G14" s="55">
        <v>4</v>
      </c>
      <c r="H14" s="55">
        <v>5</v>
      </c>
      <c r="I14" s="55">
        <v>6</v>
      </c>
      <c r="J14" s="55">
        <v>7</v>
      </c>
      <c r="K14" s="55">
        <v>8</v>
      </c>
      <c r="L14" s="55">
        <v>9</v>
      </c>
      <c r="M14" s="55">
        <v>10</v>
      </c>
      <c r="N14" s="55">
        <v>11</v>
      </c>
      <c r="O14" s="55">
        <v>12</v>
      </c>
      <c r="P14" s="55">
        <v>13</v>
      </c>
      <c r="Q14" s="55">
        <v>14</v>
      </c>
      <c r="R14" s="55">
        <v>15</v>
      </c>
      <c r="S14" s="55">
        <v>16</v>
      </c>
      <c r="T14" s="55">
        <v>17</v>
      </c>
    </row>
    <row r="15" spans="1:20" x14ac:dyDescent="0.15">
      <c r="C15" s="36"/>
      <c r="D15" s="58" t="s">
        <v>220</v>
      </c>
      <c r="E15" s="59">
        <v>100</v>
      </c>
      <c r="F15" s="101">
        <f>SUM(F16:F17)</f>
        <v>8128.4981000000007</v>
      </c>
      <c r="G15" s="101">
        <f>SUM(G16:G17)</f>
        <v>22955.413317999999</v>
      </c>
      <c r="H15" s="101">
        <f>SUM(H16:H17)</f>
        <v>19453.740100000003</v>
      </c>
      <c r="I15" s="101">
        <f t="shared" ref="I15:S15" si="0">SUM(I16:I17)</f>
        <v>8128.4981000000007</v>
      </c>
      <c r="J15" s="101">
        <f t="shared" si="0"/>
        <v>22955.413317999999</v>
      </c>
      <c r="K15" s="102">
        <f t="shared" si="0"/>
        <v>19453.740100000003</v>
      </c>
      <c r="L15" s="103">
        <f t="shared" si="0"/>
        <v>0</v>
      </c>
      <c r="M15" s="101">
        <f t="shared" si="0"/>
        <v>0</v>
      </c>
      <c r="N15" s="102">
        <f t="shared" si="0"/>
        <v>0</v>
      </c>
      <c r="O15" s="103">
        <f t="shared" si="0"/>
        <v>0</v>
      </c>
      <c r="P15" s="101">
        <f t="shared" si="0"/>
        <v>0</v>
      </c>
      <c r="Q15" s="102">
        <f t="shared" si="0"/>
        <v>0</v>
      </c>
      <c r="R15" s="104">
        <f t="shared" si="0"/>
        <v>0</v>
      </c>
      <c r="S15" s="101">
        <f t="shared" si="0"/>
        <v>0</v>
      </c>
      <c r="T15" s="105">
        <f>SUM(T16:T17)</f>
        <v>0</v>
      </c>
    </row>
    <row r="16" spans="1:20" x14ac:dyDescent="0.15">
      <c r="C16" s="36"/>
      <c r="D16" s="58" t="s">
        <v>221</v>
      </c>
      <c r="E16" s="59">
        <v>110</v>
      </c>
      <c r="F16" s="101">
        <f t="shared" ref="F16:L16" si="1">F19+F22+F25+F28+F31</f>
        <v>0</v>
      </c>
      <c r="G16" s="101">
        <f t="shared" si="1"/>
        <v>0</v>
      </c>
      <c r="H16" s="101">
        <f t="shared" si="1"/>
        <v>0</v>
      </c>
      <c r="I16" s="101">
        <f t="shared" si="1"/>
        <v>0</v>
      </c>
      <c r="J16" s="101">
        <f t="shared" si="1"/>
        <v>0</v>
      </c>
      <c r="K16" s="102">
        <f t="shared" si="1"/>
        <v>0</v>
      </c>
      <c r="L16" s="103">
        <f t="shared" si="1"/>
        <v>0</v>
      </c>
      <c r="M16" s="101">
        <f t="shared" ref="M16:T17" si="2">M19+M22+M25+M28+M31</f>
        <v>0</v>
      </c>
      <c r="N16" s="102">
        <f t="shared" si="2"/>
        <v>0</v>
      </c>
      <c r="O16" s="103">
        <f t="shared" si="2"/>
        <v>0</v>
      </c>
      <c r="P16" s="101">
        <f t="shared" si="2"/>
        <v>0</v>
      </c>
      <c r="Q16" s="102">
        <f t="shared" si="2"/>
        <v>0</v>
      </c>
      <c r="R16" s="104">
        <f t="shared" si="2"/>
        <v>0</v>
      </c>
      <c r="S16" s="101">
        <f t="shared" si="2"/>
        <v>0</v>
      </c>
      <c r="T16" s="105">
        <f t="shared" si="2"/>
        <v>0</v>
      </c>
    </row>
    <row r="17" spans="3:20" x14ac:dyDescent="0.15">
      <c r="C17" s="36"/>
      <c r="D17" s="58" t="s">
        <v>222</v>
      </c>
      <c r="E17" s="59">
        <v>120</v>
      </c>
      <c r="F17" s="101">
        <f t="shared" ref="F17:K17" si="3">F20+F23+F26+F29+F32</f>
        <v>8128.4981000000007</v>
      </c>
      <c r="G17" s="101">
        <f t="shared" si="3"/>
        <v>22955.413317999999</v>
      </c>
      <c r="H17" s="101">
        <f t="shared" si="3"/>
        <v>19453.740100000003</v>
      </c>
      <c r="I17" s="101">
        <f t="shared" si="3"/>
        <v>8128.4981000000007</v>
      </c>
      <c r="J17" s="101">
        <f t="shared" si="3"/>
        <v>22955.413317999999</v>
      </c>
      <c r="K17" s="102">
        <f t="shared" si="3"/>
        <v>19453.740100000003</v>
      </c>
      <c r="L17" s="103">
        <f>L20+L23+L26+L29+L32</f>
        <v>0</v>
      </c>
      <c r="M17" s="101">
        <f t="shared" si="2"/>
        <v>0</v>
      </c>
      <c r="N17" s="102">
        <f t="shared" si="2"/>
        <v>0</v>
      </c>
      <c r="O17" s="103">
        <f t="shared" si="2"/>
        <v>0</v>
      </c>
      <c r="P17" s="101">
        <f t="shared" si="2"/>
        <v>0</v>
      </c>
      <c r="Q17" s="102">
        <f t="shared" si="2"/>
        <v>0</v>
      </c>
      <c r="R17" s="104">
        <f t="shared" si="2"/>
        <v>0</v>
      </c>
      <c r="S17" s="101">
        <f t="shared" si="2"/>
        <v>0</v>
      </c>
      <c r="T17" s="105">
        <f>T20+T23+T26+T29+T32</f>
        <v>0</v>
      </c>
    </row>
    <row r="18" spans="3:20" ht="56.25" x14ac:dyDescent="0.15">
      <c r="C18" s="36"/>
      <c r="D18" s="58" t="s">
        <v>223</v>
      </c>
      <c r="E18" s="59">
        <v>200</v>
      </c>
      <c r="F18" s="101">
        <f>SUM(F19:F20)</f>
        <v>6432.0771000000004</v>
      </c>
      <c r="G18" s="101">
        <f>SUM(G19:G20)</f>
        <v>19341.163941999999</v>
      </c>
      <c r="H18" s="101">
        <f>SUM(H19:H20)</f>
        <v>16390.816900000002</v>
      </c>
      <c r="I18" s="101">
        <f t="shared" ref="I18:S18" si="4">SUM(I19:I20)</f>
        <v>6432.0771000000004</v>
      </c>
      <c r="J18" s="101">
        <f t="shared" si="4"/>
        <v>19341.163941999999</v>
      </c>
      <c r="K18" s="102">
        <f t="shared" si="4"/>
        <v>16390.816900000002</v>
      </c>
      <c r="L18" s="103">
        <f t="shared" si="4"/>
        <v>0</v>
      </c>
      <c r="M18" s="101">
        <f t="shared" si="4"/>
        <v>0</v>
      </c>
      <c r="N18" s="102">
        <f t="shared" si="4"/>
        <v>0</v>
      </c>
      <c r="O18" s="103">
        <f t="shared" si="4"/>
        <v>0</v>
      </c>
      <c r="P18" s="101">
        <f t="shared" si="4"/>
        <v>0</v>
      </c>
      <c r="Q18" s="102">
        <f t="shared" si="4"/>
        <v>0</v>
      </c>
      <c r="R18" s="104">
        <f t="shared" si="4"/>
        <v>0</v>
      </c>
      <c r="S18" s="101">
        <f t="shared" si="4"/>
        <v>0</v>
      </c>
      <c r="T18" s="105">
        <f>SUM(T19:T20)</f>
        <v>0</v>
      </c>
    </row>
    <row r="19" spans="3:20" x14ac:dyDescent="0.15">
      <c r="C19" s="36"/>
      <c r="D19" s="58" t="s">
        <v>221</v>
      </c>
      <c r="E19" s="59">
        <v>210</v>
      </c>
      <c r="F19" s="101">
        <f>I19+L19+M19+N19</f>
        <v>0</v>
      </c>
      <c r="G19" s="101">
        <f t="shared" ref="G19:G32" si="5">J19+O19+P19+Q19</f>
        <v>0</v>
      </c>
      <c r="H19" s="101">
        <f t="shared" ref="H19:H32" si="6">K19+R19+S19+T19</f>
        <v>0</v>
      </c>
      <c r="I19" s="93">
        <v>0</v>
      </c>
      <c r="J19" s="131">
        <f>K19*1.18</f>
        <v>0</v>
      </c>
      <c r="K19" s="113">
        <v>0</v>
      </c>
      <c r="L19" s="114"/>
      <c r="M19" s="93"/>
      <c r="N19" s="113"/>
      <c r="O19" s="103">
        <f t="shared" ref="O19:Q20" si="7">R19*1.18</f>
        <v>0</v>
      </c>
      <c r="P19" s="101">
        <f t="shared" si="7"/>
        <v>0</v>
      </c>
      <c r="Q19" s="102">
        <f t="shared" si="7"/>
        <v>0</v>
      </c>
      <c r="R19" s="99"/>
      <c r="S19" s="93"/>
      <c r="T19" s="100"/>
    </row>
    <row r="20" spans="3:20" x14ac:dyDescent="0.15">
      <c r="C20" s="36"/>
      <c r="D20" s="58" t="s">
        <v>222</v>
      </c>
      <c r="E20" s="59">
        <v>220</v>
      </c>
      <c r="F20" s="101">
        <f t="shared" ref="F20:F32" si="8">I20+L20+M20+N20</f>
        <v>6432.0771000000004</v>
      </c>
      <c r="G20" s="101">
        <f t="shared" si="5"/>
        <v>19341.163941999999</v>
      </c>
      <c r="H20" s="101">
        <f t="shared" si="6"/>
        <v>16390.816900000002</v>
      </c>
      <c r="I20" s="93">
        <v>6432.0771000000004</v>
      </c>
      <c r="J20" s="131">
        <f>K20*1.18</f>
        <v>19341.163941999999</v>
      </c>
      <c r="K20" s="113">
        <v>16390.816900000002</v>
      </c>
      <c r="L20" s="114"/>
      <c r="M20" s="93"/>
      <c r="N20" s="113"/>
      <c r="O20" s="103">
        <f t="shared" si="7"/>
        <v>0</v>
      </c>
      <c r="P20" s="101">
        <f t="shared" si="7"/>
        <v>0</v>
      </c>
      <c r="Q20" s="102">
        <f t="shared" si="7"/>
        <v>0</v>
      </c>
      <c r="R20" s="99"/>
      <c r="S20" s="93"/>
      <c r="T20" s="100"/>
    </row>
    <row r="21" spans="3:20" ht="45" x14ac:dyDescent="0.15">
      <c r="C21" s="36"/>
      <c r="D21" s="58" t="s">
        <v>224</v>
      </c>
      <c r="E21" s="59">
        <v>230</v>
      </c>
      <c r="F21" s="101">
        <f>SUM(F22:F23)</f>
        <v>1696.421</v>
      </c>
      <c r="G21" s="101">
        <f>SUM(G22:G23)</f>
        <v>3614.2493760000002</v>
      </c>
      <c r="H21" s="101">
        <f>SUM(H22:H23)</f>
        <v>3062.9232000000002</v>
      </c>
      <c r="I21" s="101">
        <f t="shared" ref="I21:S21" si="9">SUM(I22:I23)</f>
        <v>1696.421</v>
      </c>
      <c r="J21" s="101">
        <f t="shared" si="9"/>
        <v>3614.2493760000002</v>
      </c>
      <c r="K21" s="102">
        <f t="shared" si="9"/>
        <v>3062.9232000000002</v>
      </c>
      <c r="L21" s="103">
        <f t="shared" si="9"/>
        <v>0</v>
      </c>
      <c r="M21" s="101">
        <f t="shared" si="9"/>
        <v>0</v>
      </c>
      <c r="N21" s="102">
        <f t="shared" si="9"/>
        <v>0</v>
      </c>
      <c r="O21" s="103">
        <f t="shared" si="9"/>
        <v>0</v>
      </c>
      <c r="P21" s="101">
        <f t="shared" si="9"/>
        <v>0</v>
      </c>
      <c r="Q21" s="102">
        <f t="shared" si="9"/>
        <v>0</v>
      </c>
      <c r="R21" s="104">
        <f t="shared" si="9"/>
        <v>0</v>
      </c>
      <c r="S21" s="101">
        <f t="shared" si="9"/>
        <v>0</v>
      </c>
      <c r="T21" s="105">
        <f>SUM(T22:T23)</f>
        <v>0</v>
      </c>
    </row>
    <row r="22" spans="3:20" x14ac:dyDescent="0.15">
      <c r="C22" s="36"/>
      <c r="D22" s="58" t="s">
        <v>221</v>
      </c>
      <c r="E22" s="59">
        <v>240</v>
      </c>
      <c r="F22" s="101">
        <f t="shared" si="8"/>
        <v>0</v>
      </c>
      <c r="G22" s="101">
        <f t="shared" si="5"/>
        <v>0</v>
      </c>
      <c r="H22" s="101">
        <f t="shared" si="6"/>
        <v>0</v>
      </c>
      <c r="I22" s="93">
        <v>0</v>
      </c>
      <c r="J22" s="131">
        <f>K22*1.18</f>
        <v>0</v>
      </c>
      <c r="K22" s="113">
        <v>0</v>
      </c>
      <c r="L22" s="114"/>
      <c r="M22" s="93"/>
      <c r="N22" s="113"/>
      <c r="O22" s="103">
        <f t="shared" ref="O22:Q23" si="10">R22*1.18</f>
        <v>0</v>
      </c>
      <c r="P22" s="101">
        <f t="shared" si="10"/>
        <v>0</v>
      </c>
      <c r="Q22" s="102">
        <f t="shared" si="10"/>
        <v>0</v>
      </c>
      <c r="R22" s="99"/>
      <c r="S22" s="93"/>
      <c r="T22" s="100"/>
    </row>
    <row r="23" spans="3:20" x14ac:dyDescent="0.15">
      <c r="C23" s="36"/>
      <c r="D23" s="58" t="s">
        <v>222</v>
      </c>
      <c r="E23" s="59">
        <v>250</v>
      </c>
      <c r="F23" s="101">
        <f t="shared" si="8"/>
        <v>1696.421</v>
      </c>
      <c r="G23" s="101">
        <f t="shared" si="5"/>
        <v>3614.2493760000002</v>
      </c>
      <c r="H23" s="101">
        <f t="shared" si="6"/>
        <v>3062.9232000000002</v>
      </c>
      <c r="I23" s="93">
        <v>1696.421</v>
      </c>
      <c r="J23" s="131">
        <f>K23*1.18</f>
        <v>3614.2493760000002</v>
      </c>
      <c r="K23" s="113">
        <v>3062.9232000000002</v>
      </c>
      <c r="L23" s="114"/>
      <c r="M23" s="93"/>
      <c r="N23" s="113"/>
      <c r="O23" s="103">
        <f t="shared" si="10"/>
        <v>0</v>
      </c>
      <c r="P23" s="101">
        <f t="shared" si="10"/>
        <v>0</v>
      </c>
      <c r="Q23" s="102">
        <f t="shared" si="10"/>
        <v>0</v>
      </c>
      <c r="R23" s="99"/>
      <c r="S23" s="93"/>
      <c r="T23" s="100"/>
    </row>
    <row r="24" spans="3:20" ht="45" x14ac:dyDescent="0.15">
      <c r="C24" s="36"/>
      <c r="D24" s="58" t="s">
        <v>225</v>
      </c>
      <c r="E24" s="59">
        <v>260</v>
      </c>
      <c r="F24" s="101">
        <f>SUM(F25:F26)</f>
        <v>0</v>
      </c>
      <c r="G24" s="101">
        <f>SUM(G25:G26)</f>
        <v>0</v>
      </c>
      <c r="H24" s="101">
        <f>SUM(H25:H26)</f>
        <v>0</v>
      </c>
      <c r="I24" s="101">
        <f t="shared" ref="I24:S24" si="11">SUM(I25:I26)</f>
        <v>0</v>
      </c>
      <c r="J24" s="101">
        <f t="shared" si="11"/>
        <v>0</v>
      </c>
      <c r="K24" s="102">
        <f t="shared" si="11"/>
        <v>0</v>
      </c>
      <c r="L24" s="103">
        <f t="shared" si="11"/>
        <v>0</v>
      </c>
      <c r="M24" s="101">
        <f t="shared" si="11"/>
        <v>0</v>
      </c>
      <c r="N24" s="102">
        <f t="shared" si="11"/>
        <v>0</v>
      </c>
      <c r="O24" s="103">
        <f t="shared" si="11"/>
        <v>0</v>
      </c>
      <c r="P24" s="101">
        <f t="shared" si="11"/>
        <v>0</v>
      </c>
      <c r="Q24" s="102">
        <f t="shared" si="11"/>
        <v>0</v>
      </c>
      <c r="R24" s="104">
        <f t="shared" si="11"/>
        <v>0</v>
      </c>
      <c r="S24" s="101">
        <f t="shared" si="11"/>
        <v>0</v>
      </c>
      <c r="T24" s="105">
        <f>SUM(T25:T26)</f>
        <v>0</v>
      </c>
    </row>
    <row r="25" spans="3:20" x14ac:dyDescent="0.15">
      <c r="C25" s="36"/>
      <c r="D25" s="58" t="s">
        <v>221</v>
      </c>
      <c r="E25" s="59" t="s">
        <v>226</v>
      </c>
      <c r="F25" s="101">
        <f t="shared" si="8"/>
        <v>0</v>
      </c>
      <c r="G25" s="101">
        <f t="shared" si="5"/>
        <v>0</v>
      </c>
      <c r="H25" s="101">
        <f t="shared" si="6"/>
        <v>0</v>
      </c>
      <c r="I25" s="93"/>
      <c r="J25" s="131">
        <f>K25*1.18</f>
        <v>0</v>
      </c>
      <c r="K25" s="113"/>
      <c r="L25" s="114"/>
      <c r="M25" s="93"/>
      <c r="N25" s="113"/>
      <c r="O25" s="103">
        <f t="shared" ref="O25:Q26" si="12">R25*1.18</f>
        <v>0</v>
      </c>
      <c r="P25" s="101">
        <f t="shared" si="12"/>
        <v>0</v>
      </c>
      <c r="Q25" s="102">
        <f t="shared" si="12"/>
        <v>0</v>
      </c>
      <c r="R25" s="99"/>
      <c r="S25" s="93"/>
      <c r="T25" s="100"/>
    </row>
    <row r="26" spans="3:20" x14ac:dyDescent="0.15">
      <c r="C26" s="36"/>
      <c r="D26" s="58" t="s">
        <v>222</v>
      </c>
      <c r="E26" s="59" t="s">
        <v>227</v>
      </c>
      <c r="F26" s="101">
        <f t="shared" si="8"/>
        <v>0</v>
      </c>
      <c r="G26" s="101">
        <f t="shared" si="5"/>
        <v>0</v>
      </c>
      <c r="H26" s="101">
        <f t="shared" si="6"/>
        <v>0</v>
      </c>
      <c r="I26" s="93"/>
      <c r="J26" s="131">
        <f>K26*1.18</f>
        <v>0</v>
      </c>
      <c r="K26" s="113"/>
      <c r="L26" s="114"/>
      <c r="M26" s="93"/>
      <c r="N26" s="113"/>
      <c r="O26" s="103">
        <f t="shared" si="12"/>
        <v>0</v>
      </c>
      <c r="P26" s="101">
        <f t="shared" si="12"/>
        <v>0</v>
      </c>
      <c r="Q26" s="102">
        <f t="shared" si="12"/>
        <v>0</v>
      </c>
      <c r="R26" s="99"/>
      <c r="S26" s="93"/>
      <c r="T26" s="100"/>
    </row>
    <row r="27" spans="3:20" ht="56.25" x14ac:dyDescent="0.15">
      <c r="C27" s="36"/>
      <c r="D27" s="58" t="s">
        <v>228</v>
      </c>
      <c r="E27" s="59" t="s">
        <v>229</v>
      </c>
      <c r="F27" s="101">
        <f>SUM(F28:F29)</f>
        <v>0</v>
      </c>
      <c r="G27" s="101">
        <f>SUM(G28:G29)</f>
        <v>0</v>
      </c>
      <c r="H27" s="101">
        <f>SUM(H28:H29)</f>
        <v>0</v>
      </c>
      <c r="I27" s="101">
        <f t="shared" ref="I27:S27" si="13">SUM(I28:I29)</f>
        <v>0</v>
      </c>
      <c r="J27" s="101">
        <f t="shared" si="13"/>
        <v>0</v>
      </c>
      <c r="K27" s="102">
        <f t="shared" si="13"/>
        <v>0</v>
      </c>
      <c r="L27" s="103">
        <f t="shared" si="13"/>
        <v>0</v>
      </c>
      <c r="M27" s="101">
        <f t="shared" si="13"/>
        <v>0</v>
      </c>
      <c r="N27" s="102">
        <f t="shared" si="13"/>
        <v>0</v>
      </c>
      <c r="O27" s="103">
        <f t="shared" si="13"/>
        <v>0</v>
      </c>
      <c r="P27" s="101">
        <f t="shared" si="13"/>
        <v>0</v>
      </c>
      <c r="Q27" s="102">
        <f t="shared" si="13"/>
        <v>0</v>
      </c>
      <c r="R27" s="104">
        <f t="shared" si="13"/>
        <v>0</v>
      </c>
      <c r="S27" s="101">
        <f t="shared" si="13"/>
        <v>0</v>
      </c>
      <c r="T27" s="105">
        <f>SUM(T28:T29)</f>
        <v>0</v>
      </c>
    </row>
    <row r="28" spans="3:20" x14ac:dyDescent="0.15">
      <c r="C28" s="36"/>
      <c r="D28" s="58" t="s">
        <v>221</v>
      </c>
      <c r="E28" s="59" t="s">
        <v>230</v>
      </c>
      <c r="F28" s="101">
        <f t="shared" si="8"/>
        <v>0</v>
      </c>
      <c r="G28" s="101">
        <f t="shared" si="5"/>
        <v>0</v>
      </c>
      <c r="H28" s="101">
        <f t="shared" si="6"/>
        <v>0</v>
      </c>
      <c r="I28" s="93"/>
      <c r="J28" s="131">
        <f>K28*1.18</f>
        <v>0</v>
      </c>
      <c r="K28" s="113"/>
      <c r="L28" s="114"/>
      <c r="M28" s="93"/>
      <c r="N28" s="113"/>
      <c r="O28" s="103">
        <f t="shared" ref="O28:Q29" si="14">R28*1.18</f>
        <v>0</v>
      </c>
      <c r="P28" s="101">
        <f t="shared" si="14"/>
        <v>0</v>
      </c>
      <c r="Q28" s="102">
        <f t="shared" si="14"/>
        <v>0</v>
      </c>
      <c r="R28" s="99"/>
      <c r="S28" s="93"/>
      <c r="T28" s="100"/>
    </row>
    <row r="29" spans="3:20" x14ac:dyDescent="0.15">
      <c r="C29" s="36"/>
      <c r="D29" s="58" t="s">
        <v>222</v>
      </c>
      <c r="E29" s="59" t="s">
        <v>231</v>
      </c>
      <c r="F29" s="101">
        <f t="shared" si="8"/>
        <v>0</v>
      </c>
      <c r="G29" s="101">
        <f t="shared" si="5"/>
        <v>0</v>
      </c>
      <c r="H29" s="101">
        <f t="shared" si="6"/>
        <v>0</v>
      </c>
      <c r="I29" s="93"/>
      <c r="J29" s="131">
        <f>K29*1.18</f>
        <v>0</v>
      </c>
      <c r="K29" s="113"/>
      <c r="L29" s="114"/>
      <c r="M29" s="93"/>
      <c r="N29" s="113"/>
      <c r="O29" s="103">
        <f t="shared" si="14"/>
        <v>0</v>
      </c>
      <c r="P29" s="101">
        <f t="shared" si="14"/>
        <v>0</v>
      </c>
      <c r="Q29" s="102">
        <f t="shared" si="14"/>
        <v>0</v>
      </c>
      <c r="R29" s="99"/>
      <c r="S29" s="93"/>
      <c r="T29" s="100"/>
    </row>
    <row r="30" spans="3:20" ht="22.5" x14ac:dyDescent="0.15">
      <c r="C30" s="36"/>
      <c r="D30" s="58" t="s">
        <v>232</v>
      </c>
      <c r="E30" s="59" t="s">
        <v>233</v>
      </c>
      <c r="F30" s="101">
        <f>SUM(F31:F32)</f>
        <v>0</v>
      </c>
      <c r="G30" s="101">
        <f>SUM(G31:G32)</f>
        <v>0</v>
      </c>
      <c r="H30" s="101">
        <f>SUM(H31:H32)</f>
        <v>0</v>
      </c>
      <c r="I30" s="101">
        <f t="shared" ref="I30:S30" si="15">SUM(I31:I32)</f>
        <v>0</v>
      </c>
      <c r="J30" s="101">
        <f t="shared" si="15"/>
        <v>0</v>
      </c>
      <c r="K30" s="102">
        <f t="shared" si="15"/>
        <v>0</v>
      </c>
      <c r="L30" s="103">
        <f t="shared" si="15"/>
        <v>0</v>
      </c>
      <c r="M30" s="101">
        <f t="shared" si="15"/>
        <v>0</v>
      </c>
      <c r="N30" s="102">
        <f t="shared" si="15"/>
        <v>0</v>
      </c>
      <c r="O30" s="103">
        <f t="shared" si="15"/>
        <v>0</v>
      </c>
      <c r="P30" s="101">
        <f t="shared" si="15"/>
        <v>0</v>
      </c>
      <c r="Q30" s="102">
        <f t="shared" si="15"/>
        <v>0</v>
      </c>
      <c r="R30" s="104">
        <f t="shared" si="15"/>
        <v>0</v>
      </c>
      <c r="S30" s="101">
        <f t="shared" si="15"/>
        <v>0</v>
      </c>
      <c r="T30" s="105">
        <f>SUM(T31:T32)</f>
        <v>0</v>
      </c>
    </row>
    <row r="31" spans="3:20" x14ac:dyDescent="0.15">
      <c r="C31" s="36"/>
      <c r="D31" s="58" t="s">
        <v>221</v>
      </c>
      <c r="E31" s="59" t="s">
        <v>234</v>
      </c>
      <c r="F31" s="101">
        <f t="shared" si="8"/>
        <v>0</v>
      </c>
      <c r="G31" s="101">
        <f t="shared" si="5"/>
        <v>0</v>
      </c>
      <c r="H31" s="101">
        <f t="shared" si="6"/>
        <v>0</v>
      </c>
      <c r="I31" s="93"/>
      <c r="J31" s="131">
        <f>K31*1.18</f>
        <v>0</v>
      </c>
      <c r="K31" s="113"/>
      <c r="L31" s="114"/>
      <c r="M31" s="93"/>
      <c r="N31" s="113"/>
      <c r="O31" s="103">
        <f t="shared" ref="O31:Q32" si="16">R31*1.18</f>
        <v>0</v>
      </c>
      <c r="P31" s="101">
        <f t="shared" si="16"/>
        <v>0</v>
      </c>
      <c r="Q31" s="102">
        <f t="shared" si="16"/>
        <v>0</v>
      </c>
      <c r="R31" s="99"/>
      <c r="S31" s="93"/>
      <c r="T31" s="100"/>
    </row>
    <row r="32" spans="3:20" x14ac:dyDescent="0.15">
      <c r="C32" s="36"/>
      <c r="D32" s="58" t="s">
        <v>222</v>
      </c>
      <c r="E32" s="59" t="s">
        <v>235</v>
      </c>
      <c r="F32" s="101">
        <f t="shared" si="8"/>
        <v>0</v>
      </c>
      <c r="G32" s="101">
        <f t="shared" si="5"/>
        <v>0</v>
      </c>
      <c r="H32" s="101">
        <f t="shared" si="6"/>
        <v>0</v>
      </c>
      <c r="I32" s="93"/>
      <c r="J32" s="131">
        <f>K32*1.18</f>
        <v>0</v>
      </c>
      <c r="K32" s="113"/>
      <c r="L32" s="114"/>
      <c r="M32" s="93"/>
      <c r="N32" s="113"/>
      <c r="O32" s="103">
        <f t="shared" si="16"/>
        <v>0</v>
      </c>
      <c r="P32" s="101">
        <f t="shared" si="16"/>
        <v>0</v>
      </c>
      <c r="Q32" s="102">
        <f t="shared" si="16"/>
        <v>0</v>
      </c>
      <c r="R32" s="99"/>
      <c r="S32" s="93"/>
      <c r="T32" s="100"/>
    </row>
    <row r="33" spans="3:20" ht="22.5" x14ac:dyDescent="0.15">
      <c r="C33" s="36"/>
      <c r="D33" s="58" t="s">
        <v>236</v>
      </c>
      <c r="E33" s="59" t="s">
        <v>237</v>
      </c>
      <c r="F33" s="101">
        <f>SUM(F34:F35)</f>
        <v>0</v>
      </c>
      <c r="G33" s="101">
        <f>SUM(G34:G35)</f>
        <v>0</v>
      </c>
      <c r="H33" s="101">
        <f>SUM(H34:H35)</f>
        <v>0</v>
      </c>
      <c r="I33" s="101">
        <f>SUM(I34:I35)</f>
        <v>0</v>
      </c>
      <c r="J33" s="101">
        <f t="shared" ref="J33:S33" si="17">SUM(J34:J35)</f>
        <v>0</v>
      </c>
      <c r="K33" s="102">
        <f t="shared" si="17"/>
        <v>0</v>
      </c>
      <c r="L33" s="103">
        <f t="shared" si="17"/>
        <v>0</v>
      </c>
      <c r="M33" s="101">
        <f t="shared" si="17"/>
        <v>0</v>
      </c>
      <c r="N33" s="102">
        <f t="shared" si="17"/>
        <v>0</v>
      </c>
      <c r="O33" s="103">
        <f t="shared" si="17"/>
        <v>0</v>
      </c>
      <c r="P33" s="101">
        <f t="shared" si="17"/>
        <v>0</v>
      </c>
      <c r="Q33" s="102">
        <f t="shared" si="17"/>
        <v>0</v>
      </c>
      <c r="R33" s="104">
        <f t="shared" si="17"/>
        <v>0</v>
      </c>
      <c r="S33" s="101">
        <f t="shared" si="17"/>
        <v>0</v>
      </c>
      <c r="T33" s="105">
        <f>SUM(T34:T35)</f>
        <v>0</v>
      </c>
    </row>
    <row r="34" spans="3:20" x14ac:dyDescent="0.15">
      <c r="C34" s="36"/>
      <c r="D34" s="58" t="s">
        <v>221</v>
      </c>
      <c r="E34" s="59" t="s">
        <v>238</v>
      </c>
      <c r="F34" s="101">
        <f>F38+F41+F44+F47+F50+F53+F56</f>
        <v>0</v>
      </c>
      <c r="G34" s="101">
        <f t="shared" ref="G34:S35" si="18">G38+G41+G44+G47+G50+G53+G56</f>
        <v>0</v>
      </c>
      <c r="H34" s="101">
        <f t="shared" si="18"/>
        <v>0</v>
      </c>
      <c r="I34" s="101">
        <f>I38+I41+I44+I47+I50+I53+I56</f>
        <v>0</v>
      </c>
      <c r="J34" s="101">
        <f t="shared" si="18"/>
        <v>0</v>
      </c>
      <c r="K34" s="102">
        <f t="shared" si="18"/>
        <v>0</v>
      </c>
      <c r="L34" s="103">
        <f t="shared" si="18"/>
        <v>0</v>
      </c>
      <c r="M34" s="101">
        <f t="shared" si="18"/>
        <v>0</v>
      </c>
      <c r="N34" s="102">
        <f t="shared" si="18"/>
        <v>0</v>
      </c>
      <c r="O34" s="103">
        <f t="shared" si="18"/>
        <v>0</v>
      </c>
      <c r="P34" s="101">
        <f t="shared" si="18"/>
        <v>0</v>
      </c>
      <c r="Q34" s="102">
        <f t="shared" si="18"/>
        <v>0</v>
      </c>
      <c r="R34" s="104">
        <f t="shared" si="18"/>
        <v>0</v>
      </c>
      <c r="S34" s="101">
        <f t="shared" si="18"/>
        <v>0</v>
      </c>
      <c r="T34" s="105">
        <f>T38+T41+T44+T47+T50+T53+T56</f>
        <v>0</v>
      </c>
    </row>
    <row r="35" spans="3:20" x14ac:dyDescent="0.15">
      <c r="C35" s="36"/>
      <c r="D35" s="58" t="s">
        <v>222</v>
      </c>
      <c r="E35" s="59" t="s">
        <v>239</v>
      </c>
      <c r="F35" s="101">
        <f>F39+F42+F45+F48+F51+F54+F57</f>
        <v>0</v>
      </c>
      <c r="G35" s="101">
        <f t="shared" si="18"/>
        <v>0</v>
      </c>
      <c r="H35" s="101">
        <f t="shared" si="18"/>
        <v>0</v>
      </c>
      <c r="I35" s="101">
        <f>I39+I42+I45+I48+I51+I54+I57</f>
        <v>0</v>
      </c>
      <c r="J35" s="101">
        <f t="shared" si="18"/>
        <v>0</v>
      </c>
      <c r="K35" s="102">
        <f t="shared" si="18"/>
        <v>0</v>
      </c>
      <c r="L35" s="103">
        <f t="shared" si="18"/>
        <v>0</v>
      </c>
      <c r="M35" s="101">
        <f t="shared" si="18"/>
        <v>0</v>
      </c>
      <c r="N35" s="102">
        <f t="shared" si="18"/>
        <v>0</v>
      </c>
      <c r="O35" s="103">
        <f t="shared" si="18"/>
        <v>0</v>
      </c>
      <c r="P35" s="101">
        <f t="shared" si="18"/>
        <v>0</v>
      </c>
      <c r="Q35" s="102">
        <f t="shared" si="18"/>
        <v>0</v>
      </c>
      <c r="R35" s="104">
        <f t="shared" si="18"/>
        <v>0</v>
      </c>
      <c r="S35" s="101">
        <f t="shared" si="18"/>
        <v>0</v>
      </c>
      <c r="T35" s="105">
        <f>T39+T42+T45+T48+T51+T54+T57</f>
        <v>0</v>
      </c>
    </row>
    <row r="36" spans="3:20" x14ac:dyDescent="0.15">
      <c r="C36" s="36"/>
      <c r="D36" s="58" t="s">
        <v>190</v>
      </c>
      <c r="E36" s="59" t="s">
        <v>240</v>
      </c>
      <c r="F36" s="134"/>
      <c r="G36" s="135"/>
      <c r="H36" s="135"/>
      <c r="I36" s="135"/>
      <c r="J36" s="135"/>
      <c r="K36" s="136"/>
      <c r="L36" s="137"/>
      <c r="M36" s="135"/>
      <c r="N36" s="136"/>
      <c r="O36" s="137"/>
      <c r="P36" s="135"/>
      <c r="Q36" s="136"/>
      <c r="R36" s="138"/>
      <c r="S36" s="135"/>
      <c r="T36" s="139"/>
    </row>
    <row r="37" spans="3:20" x14ac:dyDescent="0.15">
      <c r="C37" s="36"/>
      <c r="D37" s="58" t="s">
        <v>241</v>
      </c>
      <c r="E37" s="59" t="s">
        <v>242</v>
      </c>
      <c r="F37" s="101">
        <f>SUM(F38:F39)</f>
        <v>0</v>
      </c>
      <c r="G37" s="101">
        <f>SUM(G38:G39)</f>
        <v>0</v>
      </c>
      <c r="H37" s="101">
        <f>SUM(H38:H39)</f>
        <v>0</v>
      </c>
      <c r="I37" s="101">
        <f t="shared" ref="I37:S37" si="19">SUM(I38:I39)</f>
        <v>0</v>
      </c>
      <c r="J37" s="101">
        <f t="shared" si="19"/>
        <v>0</v>
      </c>
      <c r="K37" s="102">
        <f t="shared" si="19"/>
        <v>0</v>
      </c>
      <c r="L37" s="104">
        <f t="shared" si="19"/>
        <v>0</v>
      </c>
      <c r="M37" s="101">
        <f t="shared" si="19"/>
        <v>0</v>
      </c>
      <c r="N37" s="101">
        <f t="shared" si="19"/>
        <v>0</v>
      </c>
      <c r="O37" s="103">
        <f t="shared" si="19"/>
        <v>0</v>
      </c>
      <c r="P37" s="101">
        <f t="shared" si="19"/>
        <v>0</v>
      </c>
      <c r="Q37" s="102">
        <f t="shared" si="19"/>
        <v>0</v>
      </c>
      <c r="R37" s="104">
        <f t="shared" si="19"/>
        <v>0</v>
      </c>
      <c r="S37" s="101">
        <f t="shared" si="19"/>
        <v>0</v>
      </c>
      <c r="T37" s="105">
        <f>SUM(T38:T39)</f>
        <v>0</v>
      </c>
    </row>
    <row r="38" spans="3:20" x14ac:dyDescent="0.15">
      <c r="C38" s="36"/>
      <c r="D38" s="58" t="s">
        <v>221</v>
      </c>
      <c r="E38" s="59" t="s">
        <v>243</v>
      </c>
      <c r="F38" s="101">
        <f t="shared" ref="F38:F57" si="20">I38+L38+M38+N38</f>
        <v>0</v>
      </c>
      <c r="G38" s="101">
        <f t="shared" ref="G38:G57" si="21">J38+O38+P38+Q38</f>
        <v>0</v>
      </c>
      <c r="H38" s="101">
        <f t="shared" ref="H38:H57" si="22">K38+R38+S38+T38</f>
        <v>0</v>
      </c>
      <c r="I38" s="106"/>
      <c r="J38" s="131">
        <f>K38*1.18</f>
        <v>0</v>
      </c>
      <c r="K38" s="115"/>
      <c r="L38" s="107"/>
      <c r="M38" s="106"/>
      <c r="N38" s="106"/>
      <c r="O38" s="103">
        <f t="shared" ref="O38:Q39" si="23">R38*1.18</f>
        <v>0</v>
      </c>
      <c r="P38" s="101">
        <f t="shared" si="23"/>
        <v>0</v>
      </c>
      <c r="Q38" s="102">
        <f t="shared" si="23"/>
        <v>0</v>
      </c>
      <c r="R38" s="107"/>
      <c r="S38" s="106"/>
      <c r="T38" s="108"/>
    </row>
    <row r="39" spans="3:20" x14ac:dyDescent="0.15">
      <c r="C39" s="36"/>
      <c r="D39" s="58" t="s">
        <v>222</v>
      </c>
      <c r="E39" s="59" t="s">
        <v>244</v>
      </c>
      <c r="F39" s="101">
        <f t="shared" si="20"/>
        <v>0</v>
      </c>
      <c r="G39" s="101">
        <f t="shared" si="21"/>
        <v>0</v>
      </c>
      <c r="H39" s="101">
        <f t="shared" si="22"/>
        <v>0</v>
      </c>
      <c r="I39" s="106"/>
      <c r="J39" s="131">
        <f>K39*1.18</f>
        <v>0</v>
      </c>
      <c r="K39" s="115"/>
      <c r="L39" s="107"/>
      <c r="M39" s="106"/>
      <c r="N39" s="106"/>
      <c r="O39" s="103">
        <f t="shared" si="23"/>
        <v>0</v>
      </c>
      <c r="P39" s="101">
        <f t="shared" si="23"/>
        <v>0</v>
      </c>
      <c r="Q39" s="102">
        <f t="shared" si="23"/>
        <v>0</v>
      </c>
      <c r="R39" s="107"/>
      <c r="S39" s="106"/>
      <c r="T39" s="108"/>
    </row>
    <row r="40" spans="3:20" ht="44.45" customHeight="1" x14ac:dyDescent="0.15">
      <c r="C40" s="36"/>
      <c r="D40" s="58" t="s">
        <v>245</v>
      </c>
      <c r="E40" s="59" t="s">
        <v>246</v>
      </c>
      <c r="F40" s="101">
        <f>SUM(F41:F42)</f>
        <v>0</v>
      </c>
      <c r="G40" s="101">
        <f>SUM(G41:G42)</f>
        <v>0</v>
      </c>
      <c r="H40" s="101">
        <f>SUM(H41:H42)</f>
        <v>0</v>
      </c>
      <c r="I40" s="101">
        <f t="shared" ref="I40:S40" si="24">SUM(I41:I42)</f>
        <v>0</v>
      </c>
      <c r="J40" s="101">
        <f t="shared" si="24"/>
        <v>0</v>
      </c>
      <c r="K40" s="102">
        <f t="shared" si="24"/>
        <v>0</v>
      </c>
      <c r="L40" s="104">
        <f t="shared" si="24"/>
        <v>0</v>
      </c>
      <c r="M40" s="101">
        <f t="shared" si="24"/>
        <v>0</v>
      </c>
      <c r="N40" s="101">
        <f t="shared" si="24"/>
        <v>0</v>
      </c>
      <c r="O40" s="103">
        <f t="shared" si="24"/>
        <v>0</v>
      </c>
      <c r="P40" s="101">
        <f t="shared" si="24"/>
        <v>0</v>
      </c>
      <c r="Q40" s="102">
        <f t="shared" si="24"/>
        <v>0</v>
      </c>
      <c r="R40" s="104">
        <f t="shared" si="24"/>
        <v>0</v>
      </c>
      <c r="S40" s="101">
        <f t="shared" si="24"/>
        <v>0</v>
      </c>
      <c r="T40" s="105">
        <f>SUM(T41:T42)</f>
        <v>0</v>
      </c>
    </row>
    <row r="41" spans="3:20" x14ac:dyDescent="0.15">
      <c r="C41" s="36"/>
      <c r="D41" s="58" t="s">
        <v>221</v>
      </c>
      <c r="E41" s="59" t="s">
        <v>247</v>
      </c>
      <c r="F41" s="101">
        <f t="shared" si="20"/>
        <v>0</v>
      </c>
      <c r="G41" s="101">
        <f t="shared" si="21"/>
        <v>0</v>
      </c>
      <c r="H41" s="101">
        <f t="shared" si="22"/>
        <v>0</v>
      </c>
      <c r="I41" s="106"/>
      <c r="J41" s="131">
        <f>K41*1.18</f>
        <v>0</v>
      </c>
      <c r="K41" s="115"/>
      <c r="L41" s="107"/>
      <c r="M41" s="106"/>
      <c r="N41" s="106"/>
      <c r="O41" s="103">
        <f t="shared" ref="O41:Q42" si="25">R41*1.18</f>
        <v>0</v>
      </c>
      <c r="P41" s="101">
        <f t="shared" si="25"/>
        <v>0</v>
      </c>
      <c r="Q41" s="102">
        <f t="shared" si="25"/>
        <v>0</v>
      </c>
      <c r="R41" s="107"/>
      <c r="S41" s="106"/>
      <c r="T41" s="108"/>
    </row>
    <row r="42" spans="3:20" x14ac:dyDescent="0.15">
      <c r="C42" s="36"/>
      <c r="D42" s="58" t="s">
        <v>222</v>
      </c>
      <c r="E42" s="59" t="s">
        <v>248</v>
      </c>
      <c r="F42" s="101">
        <f t="shared" si="20"/>
        <v>0</v>
      </c>
      <c r="G42" s="101">
        <f>J42+O42+P42+Q42</f>
        <v>0</v>
      </c>
      <c r="H42" s="101">
        <f t="shared" si="22"/>
        <v>0</v>
      </c>
      <c r="I42" s="106"/>
      <c r="J42" s="131">
        <f>K42*1.18</f>
        <v>0</v>
      </c>
      <c r="K42" s="115"/>
      <c r="L42" s="107"/>
      <c r="M42" s="106"/>
      <c r="N42" s="106"/>
      <c r="O42" s="103">
        <f t="shared" si="25"/>
        <v>0</v>
      </c>
      <c r="P42" s="101">
        <f t="shared" si="25"/>
        <v>0</v>
      </c>
      <c r="Q42" s="102">
        <f t="shared" si="25"/>
        <v>0</v>
      </c>
      <c r="R42" s="107"/>
      <c r="S42" s="106"/>
      <c r="T42" s="108"/>
    </row>
    <row r="43" spans="3:20" x14ac:dyDescent="0.15">
      <c r="C43" s="36"/>
      <c r="D43" s="58" t="s">
        <v>249</v>
      </c>
      <c r="E43" s="59" t="s">
        <v>250</v>
      </c>
      <c r="F43" s="101">
        <f>SUM(F44:F45)</f>
        <v>0</v>
      </c>
      <c r="G43" s="101">
        <f>SUM(G44:G45)</f>
        <v>0</v>
      </c>
      <c r="H43" s="101">
        <f>SUM(H44:H45)</f>
        <v>0</v>
      </c>
      <c r="I43" s="101">
        <f t="shared" ref="I43:S43" si="26">SUM(I44:I45)</f>
        <v>0</v>
      </c>
      <c r="J43" s="101">
        <f t="shared" si="26"/>
        <v>0</v>
      </c>
      <c r="K43" s="102">
        <f t="shared" si="26"/>
        <v>0</v>
      </c>
      <c r="L43" s="104">
        <f t="shared" si="26"/>
        <v>0</v>
      </c>
      <c r="M43" s="101">
        <f t="shared" si="26"/>
        <v>0</v>
      </c>
      <c r="N43" s="101">
        <f t="shared" si="26"/>
        <v>0</v>
      </c>
      <c r="O43" s="103">
        <f t="shared" si="26"/>
        <v>0</v>
      </c>
      <c r="P43" s="101">
        <f t="shared" si="26"/>
        <v>0</v>
      </c>
      <c r="Q43" s="102">
        <f t="shared" si="26"/>
        <v>0</v>
      </c>
      <c r="R43" s="104">
        <f t="shared" si="26"/>
        <v>0</v>
      </c>
      <c r="S43" s="101">
        <f t="shared" si="26"/>
        <v>0</v>
      </c>
      <c r="T43" s="105">
        <f>SUM(T44:T45)</f>
        <v>0</v>
      </c>
    </row>
    <row r="44" spans="3:20" x14ac:dyDescent="0.15">
      <c r="C44" s="36"/>
      <c r="D44" s="58" t="s">
        <v>221</v>
      </c>
      <c r="E44" s="59" t="s">
        <v>251</v>
      </c>
      <c r="F44" s="101">
        <f t="shared" si="20"/>
        <v>0</v>
      </c>
      <c r="G44" s="101">
        <f t="shared" si="21"/>
        <v>0</v>
      </c>
      <c r="H44" s="101">
        <f t="shared" si="22"/>
        <v>0</v>
      </c>
      <c r="I44" s="106"/>
      <c r="J44" s="131">
        <f t="shared" ref="J44:J57" si="27">K44*1.18</f>
        <v>0</v>
      </c>
      <c r="K44" s="115"/>
      <c r="L44" s="107"/>
      <c r="M44" s="106"/>
      <c r="N44" s="106"/>
      <c r="O44" s="103">
        <f t="shared" ref="O44:Q45" si="28">R44*1.18</f>
        <v>0</v>
      </c>
      <c r="P44" s="101">
        <f t="shared" si="28"/>
        <v>0</v>
      </c>
      <c r="Q44" s="102">
        <f t="shared" si="28"/>
        <v>0</v>
      </c>
      <c r="R44" s="107"/>
      <c r="S44" s="106"/>
      <c r="T44" s="108"/>
    </row>
    <row r="45" spans="3:20" x14ac:dyDescent="0.15">
      <c r="C45" s="36"/>
      <c r="D45" s="58" t="s">
        <v>222</v>
      </c>
      <c r="E45" s="59" t="s">
        <v>252</v>
      </c>
      <c r="F45" s="101">
        <f t="shared" si="20"/>
        <v>0</v>
      </c>
      <c r="G45" s="101">
        <f t="shared" si="21"/>
        <v>0</v>
      </c>
      <c r="H45" s="101">
        <f t="shared" si="22"/>
        <v>0</v>
      </c>
      <c r="I45" s="106"/>
      <c r="J45" s="131">
        <f t="shared" si="27"/>
        <v>0</v>
      </c>
      <c r="K45" s="115"/>
      <c r="L45" s="107"/>
      <c r="M45" s="106"/>
      <c r="N45" s="106"/>
      <c r="O45" s="103">
        <f t="shared" si="28"/>
        <v>0</v>
      </c>
      <c r="P45" s="101">
        <f t="shared" si="28"/>
        <v>0</v>
      </c>
      <c r="Q45" s="102">
        <f t="shared" si="28"/>
        <v>0</v>
      </c>
      <c r="R45" s="107"/>
      <c r="S45" s="106"/>
      <c r="T45" s="108"/>
    </row>
    <row r="46" spans="3:20" ht="48.6" customHeight="1" x14ac:dyDescent="0.15">
      <c r="C46" s="36"/>
      <c r="D46" s="58" t="s">
        <v>253</v>
      </c>
      <c r="E46" s="59" t="s">
        <v>254</v>
      </c>
      <c r="F46" s="101">
        <f>SUM(F47:F48)</f>
        <v>0</v>
      </c>
      <c r="G46" s="101">
        <f>SUM(G47:G48)</f>
        <v>0</v>
      </c>
      <c r="H46" s="101">
        <f>SUM(H47:H48)</f>
        <v>0</v>
      </c>
      <c r="I46" s="101">
        <f t="shared" ref="I46:S46" si="29">SUM(I47:I48)</f>
        <v>0</v>
      </c>
      <c r="J46" s="101">
        <f t="shared" si="29"/>
        <v>0</v>
      </c>
      <c r="K46" s="102">
        <f t="shared" si="29"/>
        <v>0</v>
      </c>
      <c r="L46" s="104">
        <f t="shared" si="29"/>
        <v>0</v>
      </c>
      <c r="M46" s="101">
        <f t="shared" si="29"/>
        <v>0</v>
      </c>
      <c r="N46" s="101">
        <f t="shared" si="29"/>
        <v>0</v>
      </c>
      <c r="O46" s="103">
        <f t="shared" si="29"/>
        <v>0</v>
      </c>
      <c r="P46" s="101">
        <f t="shared" si="29"/>
        <v>0</v>
      </c>
      <c r="Q46" s="102">
        <f t="shared" si="29"/>
        <v>0</v>
      </c>
      <c r="R46" s="104">
        <f t="shared" si="29"/>
        <v>0</v>
      </c>
      <c r="S46" s="101">
        <f t="shared" si="29"/>
        <v>0</v>
      </c>
      <c r="T46" s="105">
        <f>SUM(T47:T48)</f>
        <v>0</v>
      </c>
    </row>
    <row r="47" spans="3:20" x14ac:dyDescent="0.15">
      <c r="C47" s="36"/>
      <c r="D47" s="58" t="s">
        <v>221</v>
      </c>
      <c r="E47" s="59" t="s">
        <v>255</v>
      </c>
      <c r="F47" s="101">
        <f t="shared" si="20"/>
        <v>0</v>
      </c>
      <c r="G47" s="101">
        <f t="shared" si="21"/>
        <v>0</v>
      </c>
      <c r="H47" s="101">
        <f t="shared" si="22"/>
        <v>0</v>
      </c>
      <c r="I47" s="106"/>
      <c r="J47" s="131">
        <f t="shared" si="27"/>
        <v>0</v>
      </c>
      <c r="K47" s="115"/>
      <c r="L47" s="107"/>
      <c r="M47" s="106"/>
      <c r="N47" s="106"/>
      <c r="O47" s="103">
        <f t="shared" ref="O47:Q48" si="30">R47*1.18</f>
        <v>0</v>
      </c>
      <c r="P47" s="101">
        <f t="shared" si="30"/>
        <v>0</v>
      </c>
      <c r="Q47" s="102">
        <f t="shared" si="30"/>
        <v>0</v>
      </c>
      <c r="R47" s="107"/>
      <c r="S47" s="106"/>
      <c r="T47" s="108"/>
    </row>
    <row r="48" spans="3:20" x14ac:dyDescent="0.15">
      <c r="C48" s="36"/>
      <c r="D48" s="58" t="s">
        <v>222</v>
      </c>
      <c r="E48" s="59" t="s">
        <v>256</v>
      </c>
      <c r="F48" s="101">
        <f t="shared" si="20"/>
        <v>0</v>
      </c>
      <c r="G48" s="101">
        <f t="shared" si="21"/>
        <v>0</v>
      </c>
      <c r="H48" s="101">
        <f t="shared" si="22"/>
        <v>0</v>
      </c>
      <c r="I48" s="106"/>
      <c r="J48" s="131">
        <f t="shared" si="27"/>
        <v>0</v>
      </c>
      <c r="K48" s="115"/>
      <c r="L48" s="107"/>
      <c r="M48" s="106"/>
      <c r="N48" s="106"/>
      <c r="O48" s="103">
        <f t="shared" si="30"/>
        <v>0</v>
      </c>
      <c r="P48" s="101">
        <f t="shared" si="30"/>
        <v>0</v>
      </c>
      <c r="Q48" s="102">
        <f t="shared" si="30"/>
        <v>0</v>
      </c>
      <c r="R48" s="107"/>
      <c r="S48" s="106"/>
      <c r="T48" s="108"/>
    </row>
    <row r="49" spans="1:20" ht="33.75" x14ac:dyDescent="0.15">
      <c r="C49" s="36"/>
      <c r="D49" s="58" t="s">
        <v>257</v>
      </c>
      <c r="E49" s="59" t="s">
        <v>258</v>
      </c>
      <c r="F49" s="101">
        <f>SUM(F50:F51)</f>
        <v>0</v>
      </c>
      <c r="G49" s="101">
        <f>SUM(G50:G51)</f>
        <v>0</v>
      </c>
      <c r="H49" s="101">
        <f>SUM(H50:H51)</f>
        <v>0</v>
      </c>
      <c r="I49" s="101">
        <f>SUM(I50:I51)</f>
        <v>0</v>
      </c>
      <c r="J49" s="101">
        <f t="shared" ref="J49:S49" si="31">SUM(J50:J51)</f>
        <v>0</v>
      </c>
      <c r="K49" s="102">
        <f t="shared" si="31"/>
        <v>0</v>
      </c>
      <c r="L49" s="104">
        <f t="shared" si="31"/>
        <v>0</v>
      </c>
      <c r="M49" s="101">
        <f t="shared" si="31"/>
        <v>0</v>
      </c>
      <c r="N49" s="101">
        <f t="shared" si="31"/>
        <v>0</v>
      </c>
      <c r="O49" s="103">
        <f t="shared" si="31"/>
        <v>0</v>
      </c>
      <c r="P49" s="101">
        <f t="shared" si="31"/>
        <v>0</v>
      </c>
      <c r="Q49" s="102">
        <f t="shared" si="31"/>
        <v>0</v>
      </c>
      <c r="R49" s="104">
        <f t="shared" si="31"/>
        <v>0</v>
      </c>
      <c r="S49" s="101">
        <f t="shared" si="31"/>
        <v>0</v>
      </c>
      <c r="T49" s="105">
        <f>SUM(T50:T51)</f>
        <v>0</v>
      </c>
    </row>
    <row r="50" spans="1:20" x14ac:dyDescent="0.15">
      <c r="C50" s="36"/>
      <c r="D50" s="58" t="s">
        <v>221</v>
      </c>
      <c r="E50" s="59" t="s">
        <v>259</v>
      </c>
      <c r="F50" s="101">
        <f t="shared" si="20"/>
        <v>0</v>
      </c>
      <c r="G50" s="101">
        <f t="shared" si="21"/>
        <v>0</v>
      </c>
      <c r="H50" s="101">
        <f t="shared" si="22"/>
        <v>0</v>
      </c>
      <c r="I50" s="106"/>
      <c r="J50" s="131">
        <f t="shared" si="27"/>
        <v>0</v>
      </c>
      <c r="K50" s="115"/>
      <c r="L50" s="107"/>
      <c r="M50" s="106"/>
      <c r="N50" s="106"/>
      <c r="O50" s="103">
        <f t="shared" ref="O50:Q51" si="32">R50*1.18</f>
        <v>0</v>
      </c>
      <c r="P50" s="101">
        <f t="shared" si="32"/>
        <v>0</v>
      </c>
      <c r="Q50" s="102">
        <f t="shared" si="32"/>
        <v>0</v>
      </c>
      <c r="R50" s="107"/>
      <c r="S50" s="106"/>
      <c r="T50" s="108"/>
    </row>
    <row r="51" spans="1:20" x14ac:dyDescent="0.15">
      <c r="C51" s="36"/>
      <c r="D51" s="58" t="s">
        <v>222</v>
      </c>
      <c r="E51" s="59" t="s">
        <v>260</v>
      </c>
      <c r="F51" s="101">
        <f t="shared" si="20"/>
        <v>0</v>
      </c>
      <c r="G51" s="101">
        <f t="shared" si="21"/>
        <v>0</v>
      </c>
      <c r="H51" s="101">
        <f t="shared" si="22"/>
        <v>0</v>
      </c>
      <c r="I51" s="106"/>
      <c r="J51" s="131">
        <f t="shared" si="27"/>
        <v>0</v>
      </c>
      <c r="K51" s="115"/>
      <c r="L51" s="107"/>
      <c r="M51" s="106"/>
      <c r="N51" s="106"/>
      <c r="O51" s="103">
        <f t="shared" si="32"/>
        <v>0</v>
      </c>
      <c r="P51" s="101">
        <f t="shared" si="32"/>
        <v>0</v>
      </c>
      <c r="Q51" s="102">
        <f t="shared" si="32"/>
        <v>0</v>
      </c>
      <c r="R51" s="107"/>
      <c r="S51" s="106"/>
      <c r="T51" s="108"/>
    </row>
    <row r="52" spans="1:20" x14ac:dyDescent="0.15">
      <c r="C52" s="36"/>
      <c r="D52" s="58" t="s">
        <v>261</v>
      </c>
      <c r="E52" s="59" t="s">
        <v>262</v>
      </c>
      <c r="F52" s="101">
        <f>SUM(F53:F54)</f>
        <v>0</v>
      </c>
      <c r="G52" s="101">
        <f>SUM(G53:G54)</f>
        <v>0</v>
      </c>
      <c r="H52" s="101">
        <f>SUM(H53:H54)</f>
        <v>0</v>
      </c>
      <c r="I52" s="101">
        <f t="shared" ref="I52:S52" si="33">SUM(I53:I54)</f>
        <v>0</v>
      </c>
      <c r="J52" s="101">
        <f t="shared" si="33"/>
        <v>0</v>
      </c>
      <c r="K52" s="102">
        <f t="shared" si="33"/>
        <v>0</v>
      </c>
      <c r="L52" s="104">
        <f t="shared" si="33"/>
        <v>0</v>
      </c>
      <c r="M52" s="101">
        <f t="shared" si="33"/>
        <v>0</v>
      </c>
      <c r="N52" s="101">
        <f t="shared" si="33"/>
        <v>0</v>
      </c>
      <c r="O52" s="103">
        <f t="shared" si="33"/>
        <v>0</v>
      </c>
      <c r="P52" s="101">
        <f t="shared" si="33"/>
        <v>0</v>
      </c>
      <c r="Q52" s="102">
        <f t="shared" si="33"/>
        <v>0</v>
      </c>
      <c r="R52" s="104">
        <f t="shared" si="33"/>
        <v>0</v>
      </c>
      <c r="S52" s="101">
        <f t="shared" si="33"/>
        <v>0</v>
      </c>
      <c r="T52" s="105">
        <f>SUM(T53:T54)</f>
        <v>0</v>
      </c>
    </row>
    <row r="53" spans="1:20" x14ac:dyDescent="0.15">
      <c r="C53" s="36"/>
      <c r="D53" s="58" t="s">
        <v>221</v>
      </c>
      <c r="E53" s="59" t="s">
        <v>263</v>
      </c>
      <c r="F53" s="101">
        <f t="shared" si="20"/>
        <v>0</v>
      </c>
      <c r="G53" s="101">
        <f t="shared" si="21"/>
        <v>0</v>
      </c>
      <c r="H53" s="101">
        <f t="shared" si="22"/>
        <v>0</v>
      </c>
      <c r="I53" s="106"/>
      <c r="J53" s="131">
        <f t="shared" si="27"/>
        <v>0</v>
      </c>
      <c r="K53" s="115"/>
      <c r="L53" s="107"/>
      <c r="M53" s="106"/>
      <c r="N53" s="106"/>
      <c r="O53" s="103">
        <f t="shared" ref="O53:Q54" si="34">R53*1.18</f>
        <v>0</v>
      </c>
      <c r="P53" s="101">
        <f t="shared" si="34"/>
        <v>0</v>
      </c>
      <c r="Q53" s="102">
        <f t="shared" si="34"/>
        <v>0</v>
      </c>
      <c r="R53" s="107"/>
      <c r="S53" s="106"/>
      <c r="T53" s="108"/>
    </row>
    <row r="54" spans="1:20" x14ac:dyDescent="0.15">
      <c r="C54" s="36"/>
      <c r="D54" s="58" t="s">
        <v>222</v>
      </c>
      <c r="E54" s="59" t="s">
        <v>264</v>
      </c>
      <c r="F54" s="101">
        <f t="shared" si="20"/>
        <v>0</v>
      </c>
      <c r="G54" s="101">
        <f t="shared" si="21"/>
        <v>0</v>
      </c>
      <c r="H54" s="101">
        <f t="shared" si="22"/>
        <v>0</v>
      </c>
      <c r="I54" s="106"/>
      <c r="J54" s="131">
        <f t="shared" si="27"/>
        <v>0</v>
      </c>
      <c r="K54" s="115"/>
      <c r="L54" s="107"/>
      <c r="M54" s="106"/>
      <c r="N54" s="106"/>
      <c r="O54" s="103">
        <f t="shared" si="34"/>
        <v>0</v>
      </c>
      <c r="P54" s="101">
        <f t="shared" si="34"/>
        <v>0</v>
      </c>
      <c r="Q54" s="102">
        <f t="shared" si="34"/>
        <v>0</v>
      </c>
      <c r="R54" s="107"/>
      <c r="S54" s="106"/>
      <c r="T54" s="108"/>
    </row>
    <row r="55" spans="1:20" ht="56.25" x14ac:dyDescent="0.15">
      <c r="C55" s="36"/>
      <c r="D55" s="58" t="s">
        <v>265</v>
      </c>
      <c r="E55" s="59" t="s">
        <v>266</v>
      </c>
      <c r="F55" s="101">
        <f>SUM(F56:F57)</f>
        <v>0</v>
      </c>
      <c r="G55" s="101">
        <f>SUM(G56:G57)</f>
        <v>0</v>
      </c>
      <c r="H55" s="101">
        <f>SUM(H56:H57)</f>
        <v>0</v>
      </c>
      <c r="I55" s="101">
        <f t="shared" ref="I55:S55" si="35">SUM(I56:I57)</f>
        <v>0</v>
      </c>
      <c r="J55" s="101">
        <f t="shared" si="35"/>
        <v>0</v>
      </c>
      <c r="K55" s="102">
        <f t="shared" si="35"/>
        <v>0</v>
      </c>
      <c r="L55" s="104">
        <f t="shared" si="35"/>
        <v>0</v>
      </c>
      <c r="M55" s="101">
        <f t="shared" si="35"/>
        <v>0</v>
      </c>
      <c r="N55" s="101">
        <f t="shared" si="35"/>
        <v>0</v>
      </c>
      <c r="O55" s="103">
        <f t="shared" si="35"/>
        <v>0</v>
      </c>
      <c r="P55" s="101">
        <f t="shared" si="35"/>
        <v>0</v>
      </c>
      <c r="Q55" s="102">
        <f t="shared" si="35"/>
        <v>0</v>
      </c>
      <c r="R55" s="104">
        <f t="shared" si="35"/>
        <v>0</v>
      </c>
      <c r="S55" s="101">
        <f t="shared" si="35"/>
        <v>0</v>
      </c>
      <c r="T55" s="105">
        <f>SUM(T56:T57)</f>
        <v>0</v>
      </c>
    </row>
    <row r="56" spans="1:20" x14ac:dyDescent="0.15">
      <c r="C56" s="36"/>
      <c r="D56" s="58" t="s">
        <v>221</v>
      </c>
      <c r="E56" s="59" t="s">
        <v>267</v>
      </c>
      <c r="F56" s="101">
        <f t="shared" si="20"/>
        <v>0</v>
      </c>
      <c r="G56" s="101">
        <f t="shared" si="21"/>
        <v>0</v>
      </c>
      <c r="H56" s="101">
        <f t="shared" si="22"/>
        <v>0</v>
      </c>
      <c r="I56" s="109"/>
      <c r="J56" s="131">
        <f t="shared" si="27"/>
        <v>0</v>
      </c>
      <c r="K56" s="116"/>
      <c r="L56" s="107"/>
      <c r="M56" s="106"/>
      <c r="N56" s="106"/>
      <c r="O56" s="103">
        <f t="shared" ref="O56:Q57" si="36">R56*1.18</f>
        <v>0</v>
      </c>
      <c r="P56" s="101">
        <f t="shared" si="36"/>
        <v>0</v>
      </c>
      <c r="Q56" s="102">
        <f t="shared" si="36"/>
        <v>0</v>
      </c>
      <c r="R56" s="107"/>
      <c r="S56" s="106"/>
      <c r="T56" s="108"/>
    </row>
    <row r="57" spans="1:20" x14ac:dyDescent="0.15">
      <c r="C57" s="36"/>
      <c r="D57" s="56" t="s">
        <v>222</v>
      </c>
      <c r="E57" s="57" t="s">
        <v>268</v>
      </c>
      <c r="F57" s="101">
        <f t="shared" si="20"/>
        <v>0</v>
      </c>
      <c r="G57" s="101">
        <f t="shared" si="21"/>
        <v>0</v>
      </c>
      <c r="H57" s="101">
        <f t="shared" si="22"/>
        <v>0</v>
      </c>
      <c r="I57" s="109"/>
      <c r="J57" s="131">
        <f t="shared" si="27"/>
        <v>0</v>
      </c>
      <c r="K57" s="116"/>
      <c r="L57" s="110"/>
      <c r="M57" s="109"/>
      <c r="N57" s="109"/>
      <c r="O57" s="103">
        <f t="shared" si="36"/>
        <v>0</v>
      </c>
      <c r="P57" s="101">
        <f t="shared" si="36"/>
        <v>0</v>
      </c>
      <c r="Q57" s="102">
        <f t="shared" si="36"/>
        <v>0</v>
      </c>
      <c r="R57" s="110"/>
      <c r="S57" s="109"/>
      <c r="T57" s="111"/>
    </row>
    <row r="58" spans="1:20" ht="22.5" x14ac:dyDescent="0.15">
      <c r="C58" s="36"/>
      <c r="D58" s="56" t="s">
        <v>39</v>
      </c>
      <c r="E58" s="57"/>
      <c r="F58" s="101">
        <f>F15+F33</f>
        <v>8128.4981000000007</v>
      </c>
      <c r="G58" s="101">
        <f t="shared" ref="G58:T58" si="37">G15+G33</f>
        <v>22955.413317999999</v>
      </c>
      <c r="H58" s="101">
        <f t="shared" si="37"/>
        <v>19453.740100000003</v>
      </c>
      <c r="I58" s="101">
        <f t="shared" si="37"/>
        <v>8128.4981000000007</v>
      </c>
      <c r="J58" s="101">
        <f t="shared" si="37"/>
        <v>22955.413317999999</v>
      </c>
      <c r="K58" s="102">
        <f t="shared" si="37"/>
        <v>19453.740100000003</v>
      </c>
      <c r="L58" s="104">
        <f t="shared" si="37"/>
        <v>0</v>
      </c>
      <c r="M58" s="101">
        <f t="shared" si="37"/>
        <v>0</v>
      </c>
      <c r="N58" s="102">
        <f t="shared" si="37"/>
        <v>0</v>
      </c>
      <c r="O58" s="104">
        <f t="shared" si="37"/>
        <v>0</v>
      </c>
      <c r="P58" s="101">
        <f t="shared" si="37"/>
        <v>0</v>
      </c>
      <c r="Q58" s="102">
        <f t="shared" si="37"/>
        <v>0</v>
      </c>
      <c r="R58" s="104">
        <f t="shared" si="37"/>
        <v>0</v>
      </c>
      <c r="S58" s="101">
        <f t="shared" si="37"/>
        <v>0</v>
      </c>
      <c r="T58" s="105">
        <f t="shared" si="37"/>
        <v>0</v>
      </c>
    </row>
    <row r="59" spans="1:20" x14ac:dyDescent="0.15">
      <c r="C59" s="36"/>
      <c r="D59" s="58" t="s">
        <v>221</v>
      </c>
      <c r="E59" s="59"/>
      <c r="F59" s="101">
        <f>F34+F16</f>
        <v>0</v>
      </c>
      <c r="G59" s="101">
        <f t="shared" ref="G59:T60" si="38">G34+G16</f>
        <v>0</v>
      </c>
      <c r="H59" s="101">
        <f t="shared" si="38"/>
        <v>0</v>
      </c>
      <c r="I59" s="101">
        <f t="shared" si="38"/>
        <v>0</v>
      </c>
      <c r="J59" s="101">
        <f t="shared" si="38"/>
        <v>0</v>
      </c>
      <c r="K59" s="102">
        <f t="shared" si="38"/>
        <v>0</v>
      </c>
      <c r="L59" s="104">
        <f t="shared" si="38"/>
        <v>0</v>
      </c>
      <c r="M59" s="101">
        <f t="shared" si="38"/>
        <v>0</v>
      </c>
      <c r="N59" s="102">
        <f t="shared" si="38"/>
        <v>0</v>
      </c>
      <c r="O59" s="104">
        <f t="shared" si="38"/>
        <v>0</v>
      </c>
      <c r="P59" s="101">
        <f t="shared" si="38"/>
        <v>0</v>
      </c>
      <c r="Q59" s="102">
        <f t="shared" si="38"/>
        <v>0</v>
      </c>
      <c r="R59" s="104">
        <f t="shared" si="38"/>
        <v>0</v>
      </c>
      <c r="S59" s="101">
        <f t="shared" si="38"/>
        <v>0</v>
      </c>
      <c r="T59" s="105">
        <f t="shared" si="38"/>
        <v>0</v>
      </c>
    </row>
    <row r="60" spans="1:20" x14ac:dyDescent="0.15">
      <c r="C60" s="36"/>
      <c r="D60" s="56" t="s">
        <v>222</v>
      </c>
      <c r="E60" s="57"/>
      <c r="F60" s="101">
        <f>F35+F17</f>
        <v>8128.4981000000007</v>
      </c>
      <c r="G60" s="101">
        <f t="shared" si="38"/>
        <v>22955.413317999999</v>
      </c>
      <c r="H60" s="101">
        <f t="shared" si="38"/>
        <v>19453.740100000003</v>
      </c>
      <c r="I60" s="101">
        <f t="shared" si="38"/>
        <v>8128.4981000000007</v>
      </c>
      <c r="J60" s="101">
        <f t="shared" si="38"/>
        <v>22955.413317999999</v>
      </c>
      <c r="K60" s="102">
        <f t="shared" si="38"/>
        <v>19453.740100000003</v>
      </c>
      <c r="L60" s="104">
        <f t="shared" si="38"/>
        <v>0</v>
      </c>
      <c r="M60" s="101">
        <f t="shared" si="38"/>
        <v>0</v>
      </c>
      <c r="N60" s="102">
        <f t="shared" si="38"/>
        <v>0</v>
      </c>
      <c r="O60" s="104">
        <f t="shared" si="38"/>
        <v>0</v>
      </c>
      <c r="P60" s="101">
        <f t="shared" si="38"/>
        <v>0</v>
      </c>
      <c r="Q60" s="102">
        <f t="shared" si="38"/>
        <v>0</v>
      </c>
      <c r="R60" s="104">
        <f t="shared" si="38"/>
        <v>0</v>
      </c>
      <c r="S60" s="101">
        <f t="shared" si="38"/>
        <v>0</v>
      </c>
      <c r="T60" s="105">
        <f t="shared" si="38"/>
        <v>0</v>
      </c>
    </row>
    <row r="63" spans="1:20" s="124" customFormat="1" ht="12.75" x14ac:dyDescent="0.2">
      <c r="A63" s="123"/>
      <c r="D63" s="124" t="s">
        <v>26</v>
      </c>
      <c r="E63" s="144" t="e">
        <f>IF(#REF!="","",#REF!)</f>
        <v>#REF!</v>
      </c>
      <c r="F63" s="144"/>
      <c r="G63" s="144"/>
      <c r="H63" s="144"/>
      <c r="J63" s="145"/>
      <c r="K63" s="146"/>
    </row>
    <row r="64" spans="1:20" s="124" customFormat="1" ht="12.75" x14ac:dyDescent="0.2">
      <c r="A64" s="123"/>
      <c r="E64" s="147" t="s">
        <v>27</v>
      </c>
      <c r="F64" s="147"/>
      <c r="G64" s="147"/>
      <c r="H64" s="147"/>
      <c r="J64" s="148" t="s">
        <v>28</v>
      </c>
      <c r="K64" s="147"/>
    </row>
    <row r="65" spans="1:13" s="124" customFormat="1" ht="12.75" x14ac:dyDescent="0.2">
      <c r="A65" s="123"/>
      <c r="G65" s="126"/>
      <c r="K65" s="126"/>
    </row>
    <row r="66" spans="1:13" s="124" customFormat="1" ht="12.75" x14ac:dyDescent="0.2">
      <c r="A66" s="123"/>
    </row>
    <row r="67" spans="1:13" s="124" customFormat="1" ht="12.75" x14ac:dyDescent="0.2">
      <c r="A67" s="123"/>
      <c r="D67" s="127" t="s">
        <v>29</v>
      </c>
      <c r="E67" s="144" t="e">
        <f>IF(#REF!="","",#REF!)</f>
        <v>#REF!</v>
      </c>
      <c r="F67" s="144"/>
      <c r="G67" s="125"/>
      <c r="H67" s="144" t="e">
        <f>IF(#REF!="","",#REF!)</f>
        <v>#REF!</v>
      </c>
      <c r="I67" s="144"/>
      <c r="J67" s="144"/>
      <c r="K67" s="125"/>
      <c r="L67" s="128"/>
      <c r="M67" s="128"/>
    </row>
    <row r="68" spans="1:13" s="124" customFormat="1" ht="12.75" x14ac:dyDescent="0.2">
      <c r="A68" s="123"/>
      <c r="D68" s="127" t="s">
        <v>30</v>
      </c>
      <c r="E68" s="149" t="s">
        <v>31</v>
      </c>
      <c r="F68" s="149"/>
      <c r="G68" s="126"/>
      <c r="H68" s="149" t="s">
        <v>27</v>
      </c>
      <c r="I68" s="149"/>
      <c r="J68" s="149"/>
      <c r="K68" s="126"/>
      <c r="L68" s="149" t="s">
        <v>28</v>
      </c>
      <c r="M68" s="149"/>
    </row>
    <row r="69" spans="1:13" s="124" customFormat="1" ht="12.75" x14ac:dyDescent="0.2">
      <c r="A69" s="123"/>
      <c r="D69" s="127" t="s">
        <v>32</v>
      </c>
    </row>
    <row r="70" spans="1:13" s="124" customFormat="1" ht="12.75" x14ac:dyDescent="0.2">
      <c r="A70" s="123"/>
      <c r="E70" s="144" t="e">
        <f>IF(#REF!="","",#REF!)</f>
        <v>#REF!</v>
      </c>
      <c r="F70" s="144"/>
      <c r="G70" s="144"/>
      <c r="I70" s="129" t="s">
        <v>33</v>
      </c>
      <c r="J70" s="127"/>
    </row>
    <row r="71" spans="1:13" s="124" customFormat="1" ht="12.75" x14ac:dyDescent="0.2">
      <c r="A71" s="123"/>
      <c r="E71" s="143" t="s">
        <v>34</v>
      </c>
      <c r="F71" s="143"/>
      <c r="G71" s="143"/>
      <c r="I71" s="130" t="s">
        <v>35</v>
      </c>
      <c r="J71" s="130"/>
    </row>
  </sheetData>
  <sheetProtection password="FA9C" sheet="1" objects="1" scenarios="1" formatColumns="0" formatRows="0"/>
  <mergeCells count="23">
    <mergeCell ref="O12:Q12"/>
    <mergeCell ref="R12:T12"/>
    <mergeCell ref="H12:H13"/>
    <mergeCell ref="I12:I13"/>
    <mergeCell ref="J12:J13"/>
    <mergeCell ref="K12:K13"/>
    <mergeCell ref="D11:K11"/>
    <mergeCell ref="E68:F68"/>
    <mergeCell ref="H68:J68"/>
    <mergeCell ref="L68:M68"/>
    <mergeCell ref="H67:J67"/>
    <mergeCell ref="D12:D13"/>
    <mergeCell ref="E12:E13"/>
    <mergeCell ref="F12:F13"/>
    <mergeCell ref="G12:G13"/>
    <mergeCell ref="L12:N12"/>
    <mergeCell ref="E70:G70"/>
    <mergeCell ref="E71:G71"/>
    <mergeCell ref="E63:H63"/>
    <mergeCell ref="J63:K63"/>
    <mergeCell ref="E64:H64"/>
    <mergeCell ref="J64:K64"/>
    <mergeCell ref="E67:F67"/>
  </mergeCells>
  <phoneticPr fontId="3" type="noConversion"/>
  <dataValidations count="1">
    <dataValidation type="decimal" allowBlank="1" showErrorMessage="1" errorTitle="Ошибка" error="Допускается ввод только действительных чисел!" sqref="F15:T57 F59:T60">
      <formula1>-9.99999999999999E+23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>
      <selection activeCell="O25" sqref="O25"/>
    </sheetView>
  </sheetViews>
  <sheetFormatPr defaultColWidth="9.140625" defaultRowHeight="15" x14ac:dyDescent="0.25"/>
  <cols>
    <col min="1" max="16384" width="9.140625" style="3"/>
  </cols>
  <sheetData/>
  <sheetProtection formatColumns="0" formatRows="0"/>
  <phoneticPr fontId="3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ColWidth="9.140625" defaultRowHeight="11.25" x14ac:dyDescent="0.15"/>
  <cols>
    <col min="1" max="16384" width="9.140625" style="4"/>
  </cols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s_21">
    <tabColor indexed="31"/>
    <pageSetUpPr fitToPage="1"/>
  </sheetPr>
  <dimension ref="A1:DM61"/>
  <sheetViews>
    <sheetView showGridLines="0" topLeftCell="C7" zoomScale="85" zoomScaleNormal="85" workbookViewId="0">
      <pane xSplit="3" ySplit="9" topLeftCell="G16" activePane="bottomRight" state="frozen"/>
      <selection activeCell="C7" sqref="C7"/>
      <selection pane="topRight" activeCell="F7" sqref="F7"/>
      <selection pane="bottomLeft" activeCell="C16" sqref="C16"/>
      <selection pane="bottomRight" activeCell="Q48" sqref="Q48"/>
    </sheetView>
  </sheetViews>
  <sheetFormatPr defaultColWidth="9.140625" defaultRowHeight="11.25" x14ac:dyDescent="0.15"/>
  <cols>
    <col min="1" max="1" width="9.140625" style="24" hidden="1" customWidth="1"/>
    <col min="2" max="2" width="9.140625" style="25" hidden="1" customWidth="1"/>
    <col min="3" max="3" width="4.140625" style="25" customWidth="1"/>
    <col min="4" max="4" width="40.7109375" style="25" customWidth="1"/>
    <col min="5" max="5" width="6.7109375" style="25" customWidth="1"/>
    <col min="6" max="6" width="12.42578125" style="25" customWidth="1"/>
    <col min="7" max="8" width="10.7109375" style="25" customWidth="1"/>
    <col min="9" max="9" width="13.5703125" style="25" customWidth="1"/>
    <col min="10" max="10" width="13.42578125" style="25" customWidth="1"/>
    <col min="11" max="12" width="10.7109375" style="25" customWidth="1"/>
    <col min="13" max="13" width="15.42578125" style="25" customWidth="1"/>
    <col min="14" max="15" width="10.7109375" style="25" customWidth="1"/>
    <col min="16" max="16" width="15.42578125" style="25" customWidth="1"/>
    <col min="17" max="17" width="13.28515625" style="25" customWidth="1"/>
    <col min="18" max="117" width="10.7109375" style="25" customWidth="1"/>
    <col min="118" max="16384" width="9.140625" style="25"/>
  </cols>
  <sheetData>
    <row r="1" spans="1:117" hidden="1" x14ac:dyDescent="0.15"/>
    <row r="2" spans="1:117" hidden="1" x14ac:dyDescent="0.15"/>
    <row r="3" spans="1:117" hidden="1" x14ac:dyDescent="0.15"/>
    <row r="4" spans="1:117" hidden="1" x14ac:dyDescent="0.15">
      <c r="A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</row>
    <row r="5" spans="1:117" hidden="1" x14ac:dyDescent="0.15">
      <c r="A5" s="28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</row>
    <row r="6" spans="1:117" hidden="1" x14ac:dyDescent="0.15">
      <c r="A6" s="28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</row>
    <row r="7" spans="1:117" x14ac:dyDescent="0.15">
      <c r="A7" s="28"/>
      <c r="D7" s="51"/>
      <c r="E7" s="51"/>
      <c r="F7" s="29"/>
      <c r="G7" s="29"/>
      <c r="H7" s="29"/>
      <c r="I7" s="29"/>
      <c r="J7" s="29"/>
      <c r="K7" s="29"/>
      <c r="L7" s="29"/>
      <c r="M7" s="24"/>
      <c r="N7" s="24"/>
      <c r="O7" s="29"/>
      <c r="P7" s="29"/>
      <c r="Q7" s="29"/>
      <c r="R7" s="29"/>
      <c r="S7" s="29"/>
      <c r="T7" s="24"/>
      <c r="U7" s="24"/>
      <c r="V7" s="29"/>
      <c r="W7" s="29"/>
      <c r="X7" s="29"/>
      <c r="Y7" s="29"/>
      <c r="Z7" s="29"/>
      <c r="AA7" s="24"/>
      <c r="AB7" s="24"/>
      <c r="AC7" s="29"/>
      <c r="AD7" s="29"/>
      <c r="AE7" s="29"/>
      <c r="AF7" s="29"/>
      <c r="AG7" s="29"/>
      <c r="AH7" s="24"/>
      <c r="AI7" s="24"/>
      <c r="AJ7" s="29"/>
      <c r="AK7" s="29"/>
      <c r="AL7" s="29"/>
      <c r="AM7" s="29"/>
      <c r="AN7" s="29"/>
      <c r="AO7" s="24"/>
      <c r="AP7" s="24"/>
      <c r="AQ7" s="29"/>
      <c r="AR7" s="29"/>
      <c r="AS7" s="29"/>
      <c r="AT7" s="29"/>
      <c r="AU7" s="29"/>
      <c r="AV7" s="24"/>
      <c r="AW7" s="24"/>
      <c r="AX7" s="29"/>
      <c r="AY7" s="29"/>
      <c r="AZ7" s="29"/>
      <c r="BA7" s="29"/>
      <c r="BB7" s="29"/>
      <c r="BC7" s="24"/>
      <c r="BD7" s="24"/>
      <c r="BE7" s="29"/>
      <c r="BF7" s="29"/>
      <c r="BG7" s="29"/>
      <c r="BH7" s="29"/>
      <c r="BI7" s="29"/>
      <c r="BJ7" s="24"/>
      <c r="BK7" s="24"/>
      <c r="BL7" s="29"/>
      <c r="BM7" s="29"/>
      <c r="BN7" s="29"/>
      <c r="BO7" s="29"/>
      <c r="BP7" s="29"/>
      <c r="BQ7" s="24"/>
      <c r="BR7" s="24"/>
      <c r="BS7" s="29"/>
      <c r="BT7" s="29"/>
      <c r="BU7" s="29"/>
      <c r="BV7" s="29"/>
      <c r="BW7" s="29"/>
      <c r="BX7" s="24"/>
      <c r="BY7" s="24"/>
      <c r="BZ7" s="29"/>
      <c r="CA7" s="29"/>
      <c r="CB7" s="29"/>
      <c r="CC7" s="29"/>
      <c r="CD7" s="29"/>
      <c r="CE7" s="24"/>
      <c r="CF7" s="24"/>
      <c r="CG7" s="29"/>
      <c r="CH7" s="29"/>
      <c r="CI7" s="29"/>
      <c r="CJ7" s="29"/>
      <c r="CK7" s="29"/>
      <c r="CL7" s="24"/>
      <c r="CM7" s="24"/>
      <c r="CN7" s="29"/>
      <c r="CO7" s="29"/>
      <c r="CP7" s="29"/>
      <c r="CQ7" s="29"/>
      <c r="CR7" s="29"/>
      <c r="CS7" s="24"/>
      <c r="CT7" s="24"/>
      <c r="CU7" s="29"/>
      <c r="CV7" s="29"/>
      <c r="CW7" s="29"/>
      <c r="CX7" s="29"/>
      <c r="CY7" s="29"/>
      <c r="CZ7" s="24"/>
      <c r="DA7" s="24"/>
      <c r="DB7" s="29"/>
      <c r="DC7" s="29"/>
      <c r="DD7" s="29"/>
      <c r="DE7" s="29"/>
      <c r="DF7" s="29"/>
      <c r="DG7" s="24"/>
      <c r="DH7" s="24"/>
      <c r="DI7" s="29"/>
      <c r="DJ7" s="29"/>
      <c r="DK7" s="29"/>
      <c r="DL7" s="29"/>
      <c r="DM7" s="29"/>
    </row>
    <row r="8" spans="1:117" x14ac:dyDescent="0.15">
      <c r="A8" s="28"/>
      <c r="D8" s="52" t="s">
        <v>182</v>
      </c>
      <c r="E8" s="62"/>
      <c r="F8" s="62"/>
      <c r="G8" s="62"/>
      <c r="H8" s="62"/>
      <c r="I8" s="62"/>
      <c r="J8" s="62"/>
      <c r="K8" s="62"/>
      <c r="L8" s="62"/>
      <c r="M8" s="30"/>
      <c r="N8" s="30"/>
      <c r="O8" s="30"/>
      <c r="P8" s="30"/>
      <c r="Q8" s="30"/>
      <c r="R8" s="30"/>
      <c r="S8" s="30"/>
    </row>
    <row r="9" spans="1:117" x14ac:dyDescent="0.15">
      <c r="D9" s="50" t="s">
        <v>269</v>
      </c>
      <c r="E9" s="51"/>
      <c r="F9" s="51"/>
      <c r="G9" s="51"/>
      <c r="H9" s="51"/>
      <c r="I9" s="51"/>
      <c r="J9" s="51"/>
      <c r="K9" s="51"/>
      <c r="L9" s="51"/>
    </row>
    <row r="10" spans="1:117" x14ac:dyDescent="0.15">
      <c r="D10" s="54" t="e">
        <f>IF(org="","Не определено",org)</f>
        <v>#REF!</v>
      </c>
      <c r="E10" s="51"/>
      <c r="F10" s="51"/>
      <c r="G10" s="51"/>
      <c r="H10" s="51"/>
      <c r="I10" s="51"/>
      <c r="J10" s="51"/>
      <c r="K10" s="51"/>
      <c r="L10" s="51"/>
    </row>
    <row r="11" spans="1:117" x14ac:dyDescent="0.15">
      <c r="D11" s="179"/>
      <c r="E11" s="179"/>
      <c r="F11" s="179"/>
      <c r="G11" s="179"/>
      <c r="H11" s="179"/>
      <c r="I11" s="179"/>
      <c r="J11" s="179"/>
      <c r="K11" s="179"/>
      <c r="L11" s="64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65"/>
      <c r="CL11" s="51"/>
      <c r="CM11" s="51"/>
      <c r="CN11" s="51"/>
      <c r="CO11" s="51"/>
      <c r="CP11" s="51"/>
      <c r="CQ11" s="51"/>
      <c r="CR11" s="65"/>
      <c r="CS11" s="51"/>
      <c r="CT11" s="51"/>
      <c r="CU11" s="51"/>
      <c r="CV11" s="51"/>
      <c r="CW11" s="51"/>
      <c r="CX11" s="51"/>
      <c r="CY11" s="65"/>
      <c r="CZ11" s="51"/>
      <c r="DA11" s="51"/>
      <c r="DB11" s="51"/>
      <c r="DC11" s="51"/>
      <c r="DD11" s="51"/>
      <c r="DE11" s="51"/>
      <c r="DF11" s="65"/>
      <c r="DG11" s="51"/>
      <c r="DH11" s="51"/>
      <c r="DI11" s="51"/>
      <c r="DJ11" s="51"/>
      <c r="DK11" s="51"/>
      <c r="DL11" s="51"/>
      <c r="DM11" s="65" t="s">
        <v>185</v>
      </c>
    </row>
    <row r="12" spans="1:117" s="31" customFormat="1" x14ac:dyDescent="0.15">
      <c r="A12" s="38"/>
      <c r="C12" s="63"/>
      <c r="D12" s="161" t="s">
        <v>186</v>
      </c>
      <c r="E12" s="161" t="s">
        <v>187</v>
      </c>
      <c r="F12" s="171" t="s">
        <v>270</v>
      </c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2"/>
      <c r="T12" s="170" t="s">
        <v>271</v>
      </c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2"/>
      <c r="AH12" s="170" t="s">
        <v>272</v>
      </c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2"/>
      <c r="AV12" s="170" t="s">
        <v>272</v>
      </c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2"/>
      <c r="BJ12" s="173" t="s">
        <v>273</v>
      </c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5"/>
      <c r="BX12" s="173" t="s">
        <v>273</v>
      </c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5"/>
      <c r="CL12" s="178" t="s">
        <v>273</v>
      </c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9"/>
      <c r="CZ12" s="167" t="s">
        <v>274</v>
      </c>
      <c r="DA12" s="168"/>
      <c r="DB12" s="168"/>
      <c r="DC12" s="168"/>
      <c r="DD12" s="168"/>
      <c r="DE12" s="168"/>
      <c r="DF12" s="169"/>
      <c r="DG12" s="176" t="s">
        <v>24</v>
      </c>
      <c r="DH12" s="168"/>
      <c r="DI12" s="168"/>
      <c r="DJ12" s="168"/>
      <c r="DK12" s="168"/>
      <c r="DL12" s="168"/>
      <c r="DM12" s="177"/>
    </row>
    <row r="13" spans="1:117" s="31" customFormat="1" x14ac:dyDescent="0.15">
      <c r="A13" s="38"/>
      <c r="C13" s="63"/>
      <c r="D13" s="161"/>
      <c r="E13" s="161"/>
      <c r="F13" s="161" t="s">
        <v>275</v>
      </c>
      <c r="G13" s="161"/>
      <c r="H13" s="161"/>
      <c r="I13" s="161"/>
      <c r="J13" s="161"/>
      <c r="K13" s="161"/>
      <c r="L13" s="165"/>
      <c r="M13" s="160" t="s">
        <v>276</v>
      </c>
      <c r="N13" s="161"/>
      <c r="O13" s="161"/>
      <c r="P13" s="161"/>
      <c r="Q13" s="161"/>
      <c r="R13" s="161"/>
      <c r="S13" s="165"/>
      <c r="T13" s="163" t="s">
        <v>275</v>
      </c>
      <c r="U13" s="161"/>
      <c r="V13" s="161"/>
      <c r="W13" s="161"/>
      <c r="X13" s="161"/>
      <c r="Y13" s="161"/>
      <c r="Z13" s="165"/>
      <c r="AA13" s="160" t="s">
        <v>276</v>
      </c>
      <c r="AB13" s="161"/>
      <c r="AC13" s="161"/>
      <c r="AD13" s="161"/>
      <c r="AE13" s="161"/>
      <c r="AF13" s="161"/>
      <c r="AG13" s="165"/>
      <c r="AH13" s="163" t="s">
        <v>277</v>
      </c>
      <c r="AI13" s="161"/>
      <c r="AJ13" s="161"/>
      <c r="AK13" s="161"/>
      <c r="AL13" s="161"/>
      <c r="AM13" s="161"/>
      <c r="AN13" s="165"/>
      <c r="AO13" s="160" t="s">
        <v>278</v>
      </c>
      <c r="AP13" s="161"/>
      <c r="AQ13" s="161"/>
      <c r="AR13" s="161"/>
      <c r="AS13" s="161"/>
      <c r="AT13" s="161"/>
      <c r="AU13" s="165"/>
      <c r="AV13" s="163" t="s">
        <v>314</v>
      </c>
      <c r="AW13" s="161"/>
      <c r="AX13" s="161"/>
      <c r="AY13" s="161"/>
      <c r="AZ13" s="161"/>
      <c r="BA13" s="161"/>
      <c r="BB13" s="165"/>
      <c r="BC13" s="160" t="s">
        <v>279</v>
      </c>
      <c r="BD13" s="161"/>
      <c r="BE13" s="161"/>
      <c r="BF13" s="161"/>
      <c r="BG13" s="161"/>
      <c r="BH13" s="161"/>
      <c r="BI13" s="165"/>
      <c r="BJ13" s="163" t="s">
        <v>277</v>
      </c>
      <c r="BK13" s="161"/>
      <c r="BL13" s="161"/>
      <c r="BM13" s="161"/>
      <c r="BN13" s="161"/>
      <c r="BO13" s="161"/>
      <c r="BP13" s="165"/>
      <c r="BQ13" s="160" t="s">
        <v>278</v>
      </c>
      <c r="BR13" s="161"/>
      <c r="BS13" s="161"/>
      <c r="BT13" s="161"/>
      <c r="BU13" s="161"/>
      <c r="BV13" s="161"/>
      <c r="BW13" s="165"/>
      <c r="BX13" s="163" t="s">
        <v>314</v>
      </c>
      <c r="BY13" s="161"/>
      <c r="BZ13" s="161"/>
      <c r="CA13" s="161"/>
      <c r="CB13" s="161"/>
      <c r="CC13" s="161"/>
      <c r="CD13" s="165"/>
      <c r="CE13" s="160" t="s">
        <v>279</v>
      </c>
      <c r="CF13" s="161"/>
      <c r="CG13" s="161"/>
      <c r="CH13" s="161"/>
      <c r="CI13" s="161"/>
      <c r="CJ13" s="161"/>
      <c r="CK13" s="165"/>
      <c r="CL13" s="163" t="s">
        <v>280</v>
      </c>
      <c r="CM13" s="161"/>
      <c r="CN13" s="161"/>
      <c r="CO13" s="161"/>
      <c r="CP13" s="161"/>
      <c r="CQ13" s="161"/>
      <c r="CR13" s="165"/>
      <c r="CS13" s="160" t="s">
        <v>281</v>
      </c>
      <c r="CT13" s="161"/>
      <c r="CU13" s="161"/>
      <c r="CV13" s="161"/>
      <c r="CW13" s="161"/>
      <c r="CX13" s="161"/>
      <c r="CY13" s="165"/>
      <c r="CZ13" s="167"/>
      <c r="DA13" s="168"/>
      <c r="DB13" s="168"/>
      <c r="DC13" s="168"/>
      <c r="DD13" s="168"/>
      <c r="DE13" s="168"/>
      <c r="DF13" s="169"/>
      <c r="DG13" s="178"/>
      <c r="DH13" s="168"/>
      <c r="DI13" s="168"/>
      <c r="DJ13" s="168"/>
      <c r="DK13" s="168"/>
      <c r="DL13" s="168"/>
      <c r="DM13" s="177"/>
    </row>
    <row r="14" spans="1:117" s="31" customFormat="1" x14ac:dyDescent="0.15">
      <c r="A14" s="38"/>
      <c r="C14" s="63"/>
      <c r="D14" s="161"/>
      <c r="E14" s="161"/>
      <c r="F14" s="161" t="s">
        <v>189</v>
      </c>
      <c r="G14" s="161" t="s">
        <v>190</v>
      </c>
      <c r="H14" s="161"/>
      <c r="I14" s="161"/>
      <c r="J14" s="161"/>
      <c r="K14" s="161"/>
      <c r="L14" s="165"/>
      <c r="M14" s="160" t="s">
        <v>189</v>
      </c>
      <c r="N14" s="161" t="s">
        <v>190</v>
      </c>
      <c r="O14" s="161"/>
      <c r="P14" s="161"/>
      <c r="Q14" s="161"/>
      <c r="R14" s="161"/>
      <c r="S14" s="165"/>
      <c r="T14" s="163" t="s">
        <v>189</v>
      </c>
      <c r="U14" s="161" t="s">
        <v>190</v>
      </c>
      <c r="V14" s="161"/>
      <c r="W14" s="161"/>
      <c r="X14" s="161"/>
      <c r="Y14" s="161"/>
      <c r="Z14" s="165"/>
      <c r="AA14" s="160" t="s">
        <v>189</v>
      </c>
      <c r="AB14" s="161" t="s">
        <v>190</v>
      </c>
      <c r="AC14" s="161"/>
      <c r="AD14" s="161"/>
      <c r="AE14" s="161"/>
      <c r="AF14" s="161"/>
      <c r="AG14" s="165"/>
      <c r="AH14" s="163" t="s">
        <v>189</v>
      </c>
      <c r="AI14" s="161" t="s">
        <v>190</v>
      </c>
      <c r="AJ14" s="161"/>
      <c r="AK14" s="161"/>
      <c r="AL14" s="161"/>
      <c r="AM14" s="161"/>
      <c r="AN14" s="165"/>
      <c r="AO14" s="160" t="s">
        <v>189</v>
      </c>
      <c r="AP14" s="161" t="s">
        <v>190</v>
      </c>
      <c r="AQ14" s="161"/>
      <c r="AR14" s="161"/>
      <c r="AS14" s="161"/>
      <c r="AT14" s="161"/>
      <c r="AU14" s="165"/>
      <c r="AV14" s="163" t="s">
        <v>189</v>
      </c>
      <c r="AW14" s="161" t="s">
        <v>190</v>
      </c>
      <c r="AX14" s="161"/>
      <c r="AY14" s="161"/>
      <c r="AZ14" s="161"/>
      <c r="BA14" s="161"/>
      <c r="BB14" s="165"/>
      <c r="BC14" s="160" t="s">
        <v>189</v>
      </c>
      <c r="BD14" s="161" t="s">
        <v>190</v>
      </c>
      <c r="BE14" s="161"/>
      <c r="BF14" s="161"/>
      <c r="BG14" s="161"/>
      <c r="BH14" s="161"/>
      <c r="BI14" s="165"/>
      <c r="BJ14" s="163" t="s">
        <v>189</v>
      </c>
      <c r="BK14" s="161" t="s">
        <v>190</v>
      </c>
      <c r="BL14" s="161"/>
      <c r="BM14" s="161"/>
      <c r="BN14" s="161"/>
      <c r="BO14" s="161"/>
      <c r="BP14" s="165"/>
      <c r="BQ14" s="160" t="s">
        <v>189</v>
      </c>
      <c r="BR14" s="161" t="s">
        <v>190</v>
      </c>
      <c r="BS14" s="161"/>
      <c r="BT14" s="161"/>
      <c r="BU14" s="161"/>
      <c r="BV14" s="161"/>
      <c r="BW14" s="165"/>
      <c r="BX14" s="163" t="s">
        <v>189</v>
      </c>
      <c r="BY14" s="161" t="s">
        <v>190</v>
      </c>
      <c r="BZ14" s="161"/>
      <c r="CA14" s="161"/>
      <c r="CB14" s="161"/>
      <c r="CC14" s="161"/>
      <c r="CD14" s="165"/>
      <c r="CE14" s="160" t="s">
        <v>189</v>
      </c>
      <c r="CF14" s="161" t="s">
        <v>190</v>
      </c>
      <c r="CG14" s="161"/>
      <c r="CH14" s="161"/>
      <c r="CI14" s="161"/>
      <c r="CJ14" s="161"/>
      <c r="CK14" s="165"/>
      <c r="CL14" s="163" t="s">
        <v>189</v>
      </c>
      <c r="CM14" s="161" t="s">
        <v>190</v>
      </c>
      <c r="CN14" s="161"/>
      <c r="CO14" s="161"/>
      <c r="CP14" s="161"/>
      <c r="CQ14" s="161"/>
      <c r="CR14" s="165"/>
      <c r="CS14" s="160" t="s">
        <v>189</v>
      </c>
      <c r="CT14" s="161" t="s">
        <v>190</v>
      </c>
      <c r="CU14" s="161"/>
      <c r="CV14" s="161"/>
      <c r="CW14" s="161"/>
      <c r="CX14" s="161"/>
      <c r="CY14" s="165"/>
      <c r="CZ14" s="163" t="s">
        <v>189</v>
      </c>
      <c r="DA14" s="161" t="s">
        <v>190</v>
      </c>
      <c r="DB14" s="161"/>
      <c r="DC14" s="161"/>
      <c r="DD14" s="161"/>
      <c r="DE14" s="161"/>
      <c r="DF14" s="165"/>
      <c r="DG14" s="160" t="s">
        <v>189</v>
      </c>
      <c r="DH14" s="161" t="s">
        <v>190</v>
      </c>
      <c r="DI14" s="161"/>
      <c r="DJ14" s="161"/>
      <c r="DK14" s="161"/>
      <c r="DL14" s="161"/>
      <c r="DM14" s="162"/>
    </row>
    <row r="15" spans="1:117" s="31" customFormat="1" x14ac:dyDescent="0.15">
      <c r="A15" s="38"/>
      <c r="C15" s="63"/>
      <c r="D15" s="161"/>
      <c r="E15" s="161"/>
      <c r="F15" s="180"/>
      <c r="G15" s="120" t="s">
        <v>191</v>
      </c>
      <c r="H15" s="120" t="s">
        <v>192</v>
      </c>
      <c r="I15" s="120" t="s">
        <v>193</v>
      </c>
      <c r="J15" s="120" t="s">
        <v>194</v>
      </c>
      <c r="K15" s="120" t="s">
        <v>195</v>
      </c>
      <c r="L15" s="112" t="s">
        <v>196</v>
      </c>
      <c r="M15" s="166"/>
      <c r="N15" s="120" t="s">
        <v>191</v>
      </c>
      <c r="O15" s="120" t="s">
        <v>192</v>
      </c>
      <c r="P15" s="120" t="s">
        <v>193</v>
      </c>
      <c r="Q15" s="120" t="s">
        <v>194</v>
      </c>
      <c r="R15" s="120" t="s">
        <v>195</v>
      </c>
      <c r="S15" s="121" t="s">
        <v>196</v>
      </c>
      <c r="T15" s="164"/>
      <c r="U15" s="120" t="s">
        <v>191</v>
      </c>
      <c r="V15" s="120" t="s">
        <v>192</v>
      </c>
      <c r="W15" s="120" t="s">
        <v>193</v>
      </c>
      <c r="X15" s="120" t="s">
        <v>194</v>
      </c>
      <c r="Y15" s="120" t="s">
        <v>195</v>
      </c>
      <c r="Z15" s="121" t="s">
        <v>196</v>
      </c>
      <c r="AA15" s="166"/>
      <c r="AB15" s="120" t="s">
        <v>191</v>
      </c>
      <c r="AC15" s="120" t="s">
        <v>192</v>
      </c>
      <c r="AD15" s="120" t="s">
        <v>193</v>
      </c>
      <c r="AE15" s="120" t="s">
        <v>194</v>
      </c>
      <c r="AF15" s="120" t="s">
        <v>195</v>
      </c>
      <c r="AG15" s="121" t="s">
        <v>196</v>
      </c>
      <c r="AH15" s="164"/>
      <c r="AI15" s="120" t="s">
        <v>191</v>
      </c>
      <c r="AJ15" s="120" t="s">
        <v>192</v>
      </c>
      <c r="AK15" s="120" t="s">
        <v>193</v>
      </c>
      <c r="AL15" s="120" t="s">
        <v>194</v>
      </c>
      <c r="AM15" s="120" t="s">
        <v>195</v>
      </c>
      <c r="AN15" s="121" t="s">
        <v>196</v>
      </c>
      <c r="AO15" s="166"/>
      <c r="AP15" s="120" t="s">
        <v>191</v>
      </c>
      <c r="AQ15" s="120" t="s">
        <v>192</v>
      </c>
      <c r="AR15" s="120" t="s">
        <v>193</v>
      </c>
      <c r="AS15" s="120" t="s">
        <v>194</v>
      </c>
      <c r="AT15" s="120" t="s">
        <v>195</v>
      </c>
      <c r="AU15" s="121" t="s">
        <v>196</v>
      </c>
      <c r="AV15" s="164"/>
      <c r="AW15" s="120" t="s">
        <v>191</v>
      </c>
      <c r="AX15" s="120" t="s">
        <v>192</v>
      </c>
      <c r="AY15" s="120" t="s">
        <v>193</v>
      </c>
      <c r="AZ15" s="120" t="s">
        <v>194</v>
      </c>
      <c r="BA15" s="120" t="s">
        <v>195</v>
      </c>
      <c r="BB15" s="121" t="s">
        <v>196</v>
      </c>
      <c r="BC15" s="166"/>
      <c r="BD15" s="120" t="s">
        <v>191</v>
      </c>
      <c r="BE15" s="120" t="s">
        <v>192</v>
      </c>
      <c r="BF15" s="120" t="s">
        <v>193</v>
      </c>
      <c r="BG15" s="120" t="s">
        <v>194</v>
      </c>
      <c r="BH15" s="120" t="s">
        <v>195</v>
      </c>
      <c r="BI15" s="121" t="s">
        <v>196</v>
      </c>
      <c r="BJ15" s="164"/>
      <c r="BK15" s="120" t="s">
        <v>191</v>
      </c>
      <c r="BL15" s="120" t="s">
        <v>192</v>
      </c>
      <c r="BM15" s="120" t="s">
        <v>193</v>
      </c>
      <c r="BN15" s="120" t="s">
        <v>194</v>
      </c>
      <c r="BO15" s="120" t="s">
        <v>195</v>
      </c>
      <c r="BP15" s="121" t="s">
        <v>196</v>
      </c>
      <c r="BQ15" s="166"/>
      <c r="BR15" s="120" t="s">
        <v>191</v>
      </c>
      <c r="BS15" s="120" t="s">
        <v>192</v>
      </c>
      <c r="BT15" s="120" t="s">
        <v>193</v>
      </c>
      <c r="BU15" s="120" t="s">
        <v>194</v>
      </c>
      <c r="BV15" s="120" t="s">
        <v>195</v>
      </c>
      <c r="BW15" s="121" t="s">
        <v>196</v>
      </c>
      <c r="BX15" s="164"/>
      <c r="BY15" s="120" t="s">
        <v>191</v>
      </c>
      <c r="BZ15" s="120" t="s">
        <v>192</v>
      </c>
      <c r="CA15" s="120" t="s">
        <v>193</v>
      </c>
      <c r="CB15" s="120" t="s">
        <v>194</v>
      </c>
      <c r="CC15" s="120" t="s">
        <v>195</v>
      </c>
      <c r="CD15" s="121" t="s">
        <v>196</v>
      </c>
      <c r="CE15" s="166"/>
      <c r="CF15" s="120" t="s">
        <v>191</v>
      </c>
      <c r="CG15" s="120" t="s">
        <v>192</v>
      </c>
      <c r="CH15" s="120" t="s">
        <v>193</v>
      </c>
      <c r="CI15" s="120" t="s">
        <v>194</v>
      </c>
      <c r="CJ15" s="120" t="s">
        <v>195</v>
      </c>
      <c r="CK15" s="121" t="s">
        <v>196</v>
      </c>
      <c r="CL15" s="164"/>
      <c r="CM15" s="120" t="s">
        <v>191</v>
      </c>
      <c r="CN15" s="120" t="s">
        <v>192</v>
      </c>
      <c r="CO15" s="120" t="s">
        <v>193</v>
      </c>
      <c r="CP15" s="120" t="s">
        <v>194</v>
      </c>
      <c r="CQ15" s="120" t="s">
        <v>195</v>
      </c>
      <c r="CR15" s="121" t="s">
        <v>196</v>
      </c>
      <c r="CS15" s="166"/>
      <c r="CT15" s="120" t="s">
        <v>191</v>
      </c>
      <c r="CU15" s="120" t="s">
        <v>192</v>
      </c>
      <c r="CV15" s="120" t="s">
        <v>193</v>
      </c>
      <c r="CW15" s="120" t="s">
        <v>194</v>
      </c>
      <c r="CX15" s="120" t="s">
        <v>195</v>
      </c>
      <c r="CY15" s="121" t="s">
        <v>196</v>
      </c>
      <c r="CZ15" s="164"/>
      <c r="DA15" s="120" t="s">
        <v>191</v>
      </c>
      <c r="DB15" s="120" t="s">
        <v>192</v>
      </c>
      <c r="DC15" s="120" t="s">
        <v>193</v>
      </c>
      <c r="DD15" s="120" t="s">
        <v>194</v>
      </c>
      <c r="DE15" s="120" t="s">
        <v>195</v>
      </c>
      <c r="DF15" s="121" t="s">
        <v>196</v>
      </c>
      <c r="DG15" s="160"/>
      <c r="DH15" s="66" t="s">
        <v>191</v>
      </c>
      <c r="DI15" s="66" t="s">
        <v>192</v>
      </c>
      <c r="DJ15" s="66" t="s">
        <v>193</v>
      </c>
      <c r="DK15" s="66" t="s">
        <v>194</v>
      </c>
      <c r="DL15" s="66" t="s">
        <v>195</v>
      </c>
      <c r="DM15" s="68" t="s">
        <v>196</v>
      </c>
    </row>
    <row r="16" spans="1:117" x14ac:dyDescent="0.15">
      <c r="D16" s="69">
        <v>1</v>
      </c>
      <c r="E16" s="69">
        <v>2</v>
      </c>
      <c r="F16" s="69">
        <v>3</v>
      </c>
      <c r="G16" s="69">
        <v>4</v>
      </c>
      <c r="H16" s="69">
        <v>5</v>
      </c>
      <c r="I16" s="69">
        <v>6</v>
      </c>
      <c r="J16" s="69">
        <v>7</v>
      </c>
      <c r="K16" s="69">
        <v>8</v>
      </c>
      <c r="L16" s="69">
        <v>9</v>
      </c>
      <c r="M16" s="69">
        <v>10</v>
      </c>
      <c r="N16" s="69">
        <v>11</v>
      </c>
      <c r="O16" s="69">
        <v>12</v>
      </c>
      <c r="P16" s="69">
        <v>13</v>
      </c>
      <c r="Q16" s="69">
        <v>14</v>
      </c>
      <c r="R16" s="69">
        <v>15</v>
      </c>
      <c r="S16" s="69">
        <v>16</v>
      </c>
      <c r="T16" s="69">
        <v>17</v>
      </c>
      <c r="U16" s="69">
        <v>18</v>
      </c>
      <c r="V16" s="69">
        <v>19</v>
      </c>
      <c r="W16" s="69">
        <v>20</v>
      </c>
      <c r="X16" s="69">
        <v>21</v>
      </c>
      <c r="Y16" s="69">
        <v>22</v>
      </c>
      <c r="Z16" s="69">
        <v>23</v>
      </c>
      <c r="AA16" s="69">
        <v>24</v>
      </c>
      <c r="AB16" s="69">
        <v>25</v>
      </c>
      <c r="AC16" s="69">
        <v>26</v>
      </c>
      <c r="AD16" s="69">
        <v>27</v>
      </c>
      <c r="AE16" s="69">
        <v>28</v>
      </c>
      <c r="AF16" s="69">
        <v>29</v>
      </c>
      <c r="AG16" s="69">
        <v>30</v>
      </c>
      <c r="AH16" s="69">
        <v>31</v>
      </c>
      <c r="AI16" s="69">
        <v>32</v>
      </c>
      <c r="AJ16" s="69">
        <v>33</v>
      </c>
      <c r="AK16" s="69">
        <v>34</v>
      </c>
      <c r="AL16" s="69">
        <v>35</v>
      </c>
      <c r="AM16" s="69">
        <v>36</v>
      </c>
      <c r="AN16" s="69">
        <v>37</v>
      </c>
      <c r="AO16" s="69">
        <v>38</v>
      </c>
      <c r="AP16" s="69">
        <v>39</v>
      </c>
      <c r="AQ16" s="69">
        <v>40</v>
      </c>
      <c r="AR16" s="69">
        <v>41</v>
      </c>
      <c r="AS16" s="69">
        <v>42</v>
      </c>
      <c r="AT16" s="69">
        <v>43</v>
      </c>
      <c r="AU16" s="69">
        <v>44</v>
      </c>
      <c r="AV16" s="69">
        <v>45</v>
      </c>
      <c r="AW16" s="69">
        <v>46</v>
      </c>
      <c r="AX16" s="69">
        <v>47</v>
      </c>
      <c r="AY16" s="69">
        <v>48</v>
      </c>
      <c r="AZ16" s="69">
        <v>49</v>
      </c>
      <c r="BA16" s="69">
        <v>50</v>
      </c>
      <c r="BB16" s="69">
        <v>51</v>
      </c>
      <c r="BC16" s="69">
        <v>52</v>
      </c>
      <c r="BD16" s="69">
        <v>53</v>
      </c>
      <c r="BE16" s="69">
        <v>54</v>
      </c>
      <c r="BF16" s="69">
        <v>55</v>
      </c>
      <c r="BG16" s="69">
        <v>56</v>
      </c>
      <c r="BH16" s="69">
        <v>57</v>
      </c>
      <c r="BI16" s="69">
        <v>58</v>
      </c>
      <c r="BJ16" s="69">
        <v>59</v>
      </c>
      <c r="BK16" s="69">
        <v>60</v>
      </c>
      <c r="BL16" s="69">
        <v>61</v>
      </c>
      <c r="BM16" s="69">
        <v>62</v>
      </c>
      <c r="BN16" s="69">
        <v>63</v>
      </c>
      <c r="BO16" s="69">
        <v>64</v>
      </c>
      <c r="BP16" s="69">
        <v>65</v>
      </c>
      <c r="BQ16" s="69">
        <v>66</v>
      </c>
      <c r="BR16" s="69">
        <v>67</v>
      </c>
      <c r="BS16" s="69">
        <v>68</v>
      </c>
      <c r="BT16" s="69">
        <v>69</v>
      </c>
      <c r="BU16" s="69">
        <v>70</v>
      </c>
      <c r="BV16" s="69">
        <v>71</v>
      </c>
      <c r="BW16" s="69">
        <v>72</v>
      </c>
      <c r="BX16" s="69">
        <v>73</v>
      </c>
      <c r="BY16" s="69">
        <v>74</v>
      </c>
      <c r="BZ16" s="69">
        <v>75</v>
      </c>
      <c r="CA16" s="69">
        <v>76</v>
      </c>
      <c r="CB16" s="69">
        <v>77</v>
      </c>
      <c r="CC16" s="69">
        <v>78</v>
      </c>
      <c r="CD16" s="69">
        <v>79</v>
      </c>
      <c r="CE16" s="69">
        <v>80</v>
      </c>
      <c r="CF16" s="69">
        <v>81</v>
      </c>
      <c r="CG16" s="69">
        <v>82</v>
      </c>
      <c r="CH16" s="69">
        <v>83</v>
      </c>
      <c r="CI16" s="69">
        <v>84</v>
      </c>
      <c r="CJ16" s="69">
        <v>85</v>
      </c>
      <c r="CK16" s="69">
        <v>86</v>
      </c>
      <c r="CL16" s="69">
        <v>87</v>
      </c>
      <c r="CM16" s="69">
        <v>88</v>
      </c>
      <c r="CN16" s="69">
        <v>89</v>
      </c>
      <c r="CO16" s="69">
        <v>90</v>
      </c>
      <c r="CP16" s="69">
        <v>91</v>
      </c>
      <c r="CQ16" s="69">
        <v>92</v>
      </c>
      <c r="CR16" s="69">
        <v>93</v>
      </c>
      <c r="CS16" s="69">
        <v>94</v>
      </c>
      <c r="CT16" s="69">
        <v>95</v>
      </c>
      <c r="CU16" s="69">
        <v>96</v>
      </c>
      <c r="CV16" s="69">
        <v>97</v>
      </c>
      <c r="CW16" s="69">
        <v>98</v>
      </c>
      <c r="CX16" s="69">
        <v>99</v>
      </c>
      <c r="CY16" s="69">
        <v>100</v>
      </c>
      <c r="CZ16" s="69">
        <v>101</v>
      </c>
      <c r="DA16" s="69">
        <v>102</v>
      </c>
      <c r="DB16" s="69">
        <v>103</v>
      </c>
      <c r="DC16" s="69">
        <v>104</v>
      </c>
      <c r="DD16" s="69">
        <v>105</v>
      </c>
      <c r="DE16" s="69">
        <v>106</v>
      </c>
      <c r="DF16" s="69">
        <v>107</v>
      </c>
      <c r="DG16" s="69">
        <v>108</v>
      </c>
      <c r="DH16" s="69">
        <v>109</v>
      </c>
      <c r="DI16" s="69">
        <v>110</v>
      </c>
      <c r="DJ16" s="69">
        <v>111</v>
      </c>
      <c r="DK16" s="69">
        <v>112</v>
      </c>
      <c r="DL16" s="69">
        <v>113</v>
      </c>
      <c r="DM16" s="69">
        <v>114</v>
      </c>
    </row>
    <row r="17" spans="2:117" ht="33.75" x14ac:dyDescent="0.15">
      <c r="B17" s="24"/>
      <c r="C17" s="29"/>
      <c r="D17" s="72" t="s">
        <v>197</v>
      </c>
      <c r="E17" s="67">
        <v>100</v>
      </c>
      <c r="F17" s="131">
        <f>SUM(F18:F24)</f>
        <v>490.80840000000001</v>
      </c>
      <c r="G17" s="131">
        <f t="shared" ref="G17:L17" si="0">SUM(G18:G24)</f>
        <v>490.80840000000001</v>
      </c>
      <c r="H17" s="131">
        <f t="shared" si="0"/>
        <v>0</v>
      </c>
      <c r="I17" s="131">
        <f t="shared" si="0"/>
        <v>0</v>
      </c>
      <c r="J17" s="131">
        <f t="shared" si="0"/>
        <v>0</v>
      </c>
      <c r="K17" s="131">
        <f t="shared" si="0"/>
        <v>0</v>
      </c>
      <c r="L17" s="132">
        <f t="shared" si="0"/>
        <v>0</v>
      </c>
      <c r="M17" s="131">
        <f t="shared" ref="M17:AR17" si="1">SUM(M18:M24)</f>
        <v>1472.32719</v>
      </c>
      <c r="N17" s="131">
        <f t="shared" si="1"/>
        <v>1472.32719</v>
      </c>
      <c r="O17" s="131">
        <f t="shared" si="1"/>
        <v>0</v>
      </c>
      <c r="P17" s="131">
        <f t="shared" si="1"/>
        <v>0</v>
      </c>
      <c r="Q17" s="131">
        <f t="shared" si="1"/>
        <v>0</v>
      </c>
      <c r="R17" s="131">
        <f t="shared" si="1"/>
        <v>0</v>
      </c>
      <c r="S17" s="132">
        <f t="shared" si="1"/>
        <v>0</v>
      </c>
      <c r="T17" s="131">
        <f t="shared" si="1"/>
        <v>0</v>
      </c>
      <c r="U17" s="131">
        <f t="shared" si="1"/>
        <v>0</v>
      </c>
      <c r="V17" s="131">
        <f t="shared" si="1"/>
        <v>0</v>
      </c>
      <c r="W17" s="131">
        <f t="shared" si="1"/>
        <v>0</v>
      </c>
      <c r="X17" s="131">
        <f t="shared" si="1"/>
        <v>0</v>
      </c>
      <c r="Y17" s="131">
        <f t="shared" si="1"/>
        <v>0</v>
      </c>
      <c r="Z17" s="132">
        <f t="shared" si="1"/>
        <v>0</v>
      </c>
      <c r="AA17" s="131">
        <f t="shared" si="1"/>
        <v>0</v>
      </c>
      <c r="AB17" s="131">
        <f t="shared" si="1"/>
        <v>0</v>
      </c>
      <c r="AC17" s="131">
        <f t="shared" si="1"/>
        <v>0</v>
      </c>
      <c r="AD17" s="131">
        <f t="shared" si="1"/>
        <v>0</v>
      </c>
      <c r="AE17" s="131">
        <f t="shared" si="1"/>
        <v>0</v>
      </c>
      <c r="AF17" s="131">
        <f t="shared" si="1"/>
        <v>0</v>
      </c>
      <c r="AG17" s="132">
        <f t="shared" si="1"/>
        <v>0</v>
      </c>
      <c r="AH17" s="131">
        <f t="shared" si="1"/>
        <v>0</v>
      </c>
      <c r="AI17" s="131">
        <f t="shared" si="1"/>
        <v>0</v>
      </c>
      <c r="AJ17" s="131">
        <f t="shared" si="1"/>
        <v>0</v>
      </c>
      <c r="AK17" s="131">
        <f t="shared" si="1"/>
        <v>0</v>
      </c>
      <c r="AL17" s="131">
        <f t="shared" si="1"/>
        <v>0</v>
      </c>
      <c r="AM17" s="131">
        <f t="shared" si="1"/>
        <v>0</v>
      </c>
      <c r="AN17" s="132">
        <f t="shared" si="1"/>
        <v>0</v>
      </c>
      <c r="AO17" s="131">
        <f t="shared" si="1"/>
        <v>0</v>
      </c>
      <c r="AP17" s="131">
        <f t="shared" si="1"/>
        <v>0</v>
      </c>
      <c r="AQ17" s="131">
        <f t="shared" si="1"/>
        <v>0</v>
      </c>
      <c r="AR17" s="131">
        <f t="shared" si="1"/>
        <v>0</v>
      </c>
      <c r="AS17" s="131">
        <f t="shared" ref="AS17:BX17" si="2">SUM(AS18:AS24)</f>
        <v>0</v>
      </c>
      <c r="AT17" s="131">
        <f t="shared" si="2"/>
        <v>0</v>
      </c>
      <c r="AU17" s="132">
        <f t="shared" si="2"/>
        <v>0</v>
      </c>
      <c r="AV17" s="131">
        <f t="shared" si="2"/>
        <v>0</v>
      </c>
      <c r="AW17" s="131">
        <f t="shared" si="2"/>
        <v>0</v>
      </c>
      <c r="AX17" s="131">
        <f t="shared" si="2"/>
        <v>0</v>
      </c>
      <c r="AY17" s="131">
        <f t="shared" si="2"/>
        <v>0</v>
      </c>
      <c r="AZ17" s="131">
        <f t="shared" si="2"/>
        <v>0</v>
      </c>
      <c r="BA17" s="131">
        <f t="shared" si="2"/>
        <v>0</v>
      </c>
      <c r="BB17" s="132">
        <f t="shared" si="2"/>
        <v>0</v>
      </c>
      <c r="BC17" s="131">
        <f t="shared" si="2"/>
        <v>0</v>
      </c>
      <c r="BD17" s="131">
        <f t="shared" si="2"/>
        <v>0</v>
      </c>
      <c r="BE17" s="131">
        <f t="shared" si="2"/>
        <v>0</v>
      </c>
      <c r="BF17" s="131">
        <f t="shared" si="2"/>
        <v>0</v>
      </c>
      <c r="BG17" s="131">
        <f t="shared" si="2"/>
        <v>0</v>
      </c>
      <c r="BH17" s="131">
        <f t="shared" si="2"/>
        <v>0</v>
      </c>
      <c r="BI17" s="132">
        <f t="shared" si="2"/>
        <v>0</v>
      </c>
      <c r="BJ17" s="131">
        <f t="shared" si="2"/>
        <v>0</v>
      </c>
      <c r="BK17" s="131">
        <f t="shared" si="2"/>
        <v>0</v>
      </c>
      <c r="BL17" s="131">
        <f t="shared" si="2"/>
        <v>0</v>
      </c>
      <c r="BM17" s="131">
        <f t="shared" si="2"/>
        <v>0</v>
      </c>
      <c r="BN17" s="131">
        <f t="shared" si="2"/>
        <v>0</v>
      </c>
      <c r="BO17" s="131">
        <f t="shared" si="2"/>
        <v>0</v>
      </c>
      <c r="BP17" s="132">
        <f t="shared" si="2"/>
        <v>0</v>
      </c>
      <c r="BQ17" s="131">
        <f t="shared" si="2"/>
        <v>0</v>
      </c>
      <c r="BR17" s="131">
        <f t="shared" si="2"/>
        <v>0</v>
      </c>
      <c r="BS17" s="131">
        <f t="shared" si="2"/>
        <v>0</v>
      </c>
      <c r="BT17" s="131">
        <f t="shared" si="2"/>
        <v>0</v>
      </c>
      <c r="BU17" s="131">
        <f t="shared" si="2"/>
        <v>0</v>
      </c>
      <c r="BV17" s="131">
        <f t="shared" si="2"/>
        <v>0</v>
      </c>
      <c r="BW17" s="132">
        <f t="shared" si="2"/>
        <v>0</v>
      </c>
      <c r="BX17" s="131">
        <f t="shared" si="2"/>
        <v>0</v>
      </c>
      <c r="BY17" s="131">
        <f t="shared" ref="BY17:DD17" si="3">SUM(BY18:BY24)</f>
        <v>0</v>
      </c>
      <c r="BZ17" s="131">
        <f t="shared" si="3"/>
        <v>0</v>
      </c>
      <c r="CA17" s="131">
        <f t="shared" si="3"/>
        <v>0</v>
      </c>
      <c r="CB17" s="131">
        <f t="shared" si="3"/>
        <v>0</v>
      </c>
      <c r="CC17" s="131">
        <f t="shared" si="3"/>
        <v>0</v>
      </c>
      <c r="CD17" s="132">
        <f t="shared" si="3"/>
        <v>0</v>
      </c>
      <c r="CE17" s="131">
        <f t="shared" si="3"/>
        <v>0</v>
      </c>
      <c r="CF17" s="131">
        <f t="shared" si="3"/>
        <v>0</v>
      </c>
      <c r="CG17" s="131">
        <f t="shared" si="3"/>
        <v>0</v>
      </c>
      <c r="CH17" s="131">
        <f t="shared" si="3"/>
        <v>0</v>
      </c>
      <c r="CI17" s="131">
        <f t="shared" si="3"/>
        <v>0</v>
      </c>
      <c r="CJ17" s="131">
        <f t="shared" si="3"/>
        <v>0</v>
      </c>
      <c r="CK17" s="132">
        <f t="shared" si="3"/>
        <v>0</v>
      </c>
      <c r="CL17" s="131">
        <f t="shared" si="3"/>
        <v>0</v>
      </c>
      <c r="CM17" s="131">
        <f t="shared" si="3"/>
        <v>0</v>
      </c>
      <c r="CN17" s="131">
        <f t="shared" si="3"/>
        <v>0</v>
      </c>
      <c r="CO17" s="131">
        <f t="shared" si="3"/>
        <v>0</v>
      </c>
      <c r="CP17" s="131">
        <f t="shared" si="3"/>
        <v>0</v>
      </c>
      <c r="CQ17" s="131">
        <f t="shared" si="3"/>
        <v>0</v>
      </c>
      <c r="CR17" s="132">
        <f t="shared" si="3"/>
        <v>0</v>
      </c>
      <c r="CS17" s="131">
        <f t="shared" si="3"/>
        <v>0</v>
      </c>
      <c r="CT17" s="131">
        <f t="shared" si="3"/>
        <v>0</v>
      </c>
      <c r="CU17" s="131">
        <f t="shared" si="3"/>
        <v>0</v>
      </c>
      <c r="CV17" s="131">
        <f t="shared" si="3"/>
        <v>0</v>
      </c>
      <c r="CW17" s="131">
        <f t="shared" si="3"/>
        <v>0</v>
      </c>
      <c r="CX17" s="131">
        <f t="shared" si="3"/>
        <v>0</v>
      </c>
      <c r="CY17" s="132">
        <f t="shared" si="3"/>
        <v>0</v>
      </c>
      <c r="CZ17" s="131">
        <f t="shared" si="3"/>
        <v>0</v>
      </c>
      <c r="DA17" s="131">
        <f t="shared" si="3"/>
        <v>0</v>
      </c>
      <c r="DB17" s="131">
        <f t="shared" si="3"/>
        <v>0</v>
      </c>
      <c r="DC17" s="131">
        <f t="shared" si="3"/>
        <v>0</v>
      </c>
      <c r="DD17" s="131">
        <f t="shared" si="3"/>
        <v>0</v>
      </c>
      <c r="DE17" s="131">
        <f t="shared" ref="DE17:DM17" si="4">SUM(DE18:DE24)</f>
        <v>0</v>
      </c>
      <c r="DF17" s="132">
        <f t="shared" si="4"/>
        <v>0</v>
      </c>
      <c r="DG17" s="131">
        <f t="shared" si="4"/>
        <v>0</v>
      </c>
      <c r="DH17" s="131">
        <f t="shared" si="4"/>
        <v>0</v>
      </c>
      <c r="DI17" s="131">
        <f t="shared" si="4"/>
        <v>0</v>
      </c>
      <c r="DJ17" s="131">
        <f t="shared" si="4"/>
        <v>0</v>
      </c>
      <c r="DK17" s="131">
        <f t="shared" si="4"/>
        <v>0</v>
      </c>
      <c r="DL17" s="131">
        <f t="shared" si="4"/>
        <v>0</v>
      </c>
      <c r="DM17" s="133">
        <f t="shared" si="4"/>
        <v>0</v>
      </c>
    </row>
    <row r="18" spans="2:117" ht="22.5" x14ac:dyDescent="0.15">
      <c r="B18" s="24"/>
      <c r="C18" s="29"/>
      <c r="D18" s="72" t="s">
        <v>198</v>
      </c>
      <c r="E18" s="67">
        <v>111</v>
      </c>
      <c r="F18" s="101">
        <f>SUM(G18:L18)</f>
        <v>0</v>
      </c>
      <c r="G18" s="93"/>
      <c r="H18" s="93"/>
      <c r="I18" s="93"/>
      <c r="J18" s="93"/>
      <c r="K18" s="93"/>
      <c r="L18" s="113"/>
      <c r="M18" s="101">
        <f>SUM(N18:S18)</f>
        <v>0</v>
      </c>
      <c r="N18" s="93"/>
      <c r="O18" s="93"/>
      <c r="P18" s="93"/>
      <c r="Q18" s="93"/>
      <c r="R18" s="93"/>
      <c r="S18" s="113"/>
      <c r="T18" s="101">
        <f>SUM(U18:Z18)</f>
        <v>0</v>
      </c>
      <c r="U18" s="93"/>
      <c r="V18" s="93"/>
      <c r="W18" s="93"/>
      <c r="X18" s="93"/>
      <c r="Y18" s="93"/>
      <c r="Z18" s="113"/>
      <c r="AA18" s="101">
        <f>SUM(AB18:AG18)</f>
        <v>0</v>
      </c>
      <c r="AB18" s="93"/>
      <c r="AC18" s="93"/>
      <c r="AD18" s="93"/>
      <c r="AE18" s="93"/>
      <c r="AF18" s="93"/>
      <c r="AG18" s="113"/>
      <c r="AH18" s="101">
        <f>SUM(AI18:AN18)</f>
        <v>0</v>
      </c>
      <c r="AI18" s="93"/>
      <c r="AJ18" s="93"/>
      <c r="AK18" s="93"/>
      <c r="AL18" s="93"/>
      <c r="AM18" s="93"/>
      <c r="AN18" s="113"/>
      <c r="AO18" s="101">
        <f>SUM(AP18:AU18)</f>
        <v>0</v>
      </c>
      <c r="AP18" s="93"/>
      <c r="AQ18" s="93"/>
      <c r="AR18" s="93"/>
      <c r="AS18" s="93"/>
      <c r="AT18" s="93"/>
      <c r="AU18" s="113"/>
      <c r="AV18" s="101">
        <f>SUM(AW18:BB18)</f>
        <v>0</v>
      </c>
      <c r="AW18" s="93"/>
      <c r="AX18" s="93"/>
      <c r="AY18" s="93"/>
      <c r="AZ18" s="93"/>
      <c r="BA18" s="93"/>
      <c r="BB18" s="113"/>
      <c r="BC18" s="101">
        <f>SUM(BD18:BI18)</f>
        <v>0</v>
      </c>
      <c r="BD18" s="93"/>
      <c r="BE18" s="93"/>
      <c r="BF18" s="93"/>
      <c r="BG18" s="93"/>
      <c r="BH18" s="93"/>
      <c r="BI18" s="113"/>
      <c r="BJ18" s="101">
        <f>SUM(BK18:BP18)</f>
        <v>0</v>
      </c>
      <c r="BK18" s="93"/>
      <c r="BL18" s="93"/>
      <c r="BM18" s="93"/>
      <c r="BN18" s="93"/>
      <c r="BO18" s="93"/>
      <c r="BP18" s="113"/>
      <c r="BQ18" s="101">
        <f>SUM(BR18:BW18)</f>
        <v>0</v>
      </c>
      <c r="BR18" s="93"/>
      <c r="BS18" s="93"/>
      <c r="BT18" s="93"/>
      <c r="BU18" s="93"/>
      <c r="BV18" s="93"/>
      <c r="BW18" s="113"/>
      <c r="BX18" s="101">
        <f>SUM(BY18:CD18)</f>
        <v>0</v>
      </c>
      <c r="BY18" s="93"/>
      <c r="BZ18" s="93"/>
      <c r="CA18" s="93"/>
      <c r="CB18" s="93"/>
      <c r="CC18" s="93"/>
      <c r="CD18" s="113"/>
      <c r="CE18" s="101">
        <f>SUM(CF18:CK18)</f>
        <v>0</v>
      </c>
      <c r="CF18" s="93"/>
      <c r="CG18" s="93"/>
      <c r="CH18" s="93"/>
      <c r="CI18" s="93"/>
      <c r="CJ18" s="93"/>
      <c r="CK18" s="113"/>
      <c r="CL18" s="101">
        <f>SUM(CM18:CR18)</f>
        <v>0</v>
      </c>
      <c r="CM18" s="93"/>
      <c r="CN18" s="93"/>
      <c r="CO18" s="93"/>
      <c r="CP18" s="93"/>
      <c r="CQ18" s="93"/>
      <c r="CR18" s="113"/>
      <c r="CS18" s="101">
        <f>SUM(CT18:CY18)</f>
        <v>0</v>
      </c>
      <c r="CT18" s="93"/>
      <c r="CU18" s="93"/>
      <c r="CV18" s="93"/>
      <c r="CW18" s="93"/>
      <c r="CX18" s="93"/>
      <c r="CY18" s="113"/>
      <c r="CZ18" s="101">
        <f>SUM(DA18:DF18)</f>
        <v>0</v>
      </c>
      <c r="DA18" s="93"/>
      <c r="DB18" s="93"/>
      <c r="DC18" s="93"/>
      <c r="DD18" s="93"/>
      <c r="DE18" s="93"/>
      <c r="DF18" s="113"/>
      <c r="DG18" s="101">
        <f>SUM(DH18:DM18)</f>
        <v>0</v>
      </c>
      <c r="DH18" s="93"/>
      <c r="DI18" s="93"/>
      <c r="DJ18" s="93"/>
      <c r="DK18" s="93"/>
      <c r="DL18" s="93"/>
      <c r="DM18" s="100"/>
    </row>
    <row r="19" spans="2:117" ht="22.5" x14ac:dyDescent="0.15">
      <c r="B19" s="24"/>
      <c r="C19" s="29"/>
      <c r="D19" s="72" t="s">
        <v>199</v>
      </c>
      <c r="E19" s="67">
        <v>121</v>
      </c>
      <c r="F19" s="101">
        <f t="shared" ref="F19:F24" si="5">SUM(G19:L19)</f>
        <v>0</v>
      </c>
      <c r="G19" s="93"/>
      <c r="H19" s="93"/>
      <c r="I19" s="93"/>
      <c r="J19" s="93"/>
      <c r="K19" s="93"/>
      <c r="L19" s="113"/>
      <c r="M19" s="101">
        <f t="shared" ref="M19:M24" si="6">SUM(N19:S19)</f>
        <v>0</v>
      </c>
      <c r="N19" s="93"/>
      <c r="O19" s="93"/>
      <c r="P19" s="93"/>
      <c r="Q19" s="93"/>
      <c r="R19" s="93"/>
      <c r="S19" s="113"/>
      <c r="T19" s="101">
        <f t="shared" ref="T19:T24" si="7">SUM(U19:Z19)</f>
        <v>0</v>
      </c>
      <c r="U19" s="93"/>
      <c r="V19" s="93"/>
      <c r="W19" s="93"/>
      <c r="X19" s="93"/>
      <c r="Y19" s="93"/>
      <c r="Z19" s="113"/>
      <c r="AA19" s="101">
        <f t="shared" ref="AA19:AA24" si="8">SUM(AB19:AG19)</f>
        <v>0</v>
      </c>
      <c r="AB19" s="93"/>
      <c r="AC19" s="93"/>
      <c r="AD19" s="93"/>
      <c r="AE19" s="93"/>
      <c r="AF19" s="93"/>
      <c r="AG19" s="113"/>
      <c r="AH19" s="101">
        <f t="shared" ref="AH19:AH24" si="9">SUM(AI19:AN19)</f>
        <v>0</v>
      </c>
      <c r="AI19" s="93"/>
      <c r="AJ19" s="93"/>
      <c r="AK19" s="93"/>
      <c r="AL19" s="93"/>
      <c r="AM19" s="93"/>
      <c r="AN19" s="113"/>
      <c r="AO19" s="101">
        <f t="shared" ref="AO19:AO24" si="10">SUM(AP19:AU19)</f>
        <v>0</v>
      </c>
      <c r="AP19" s="93"/>
      <c r="AQ19" s="93"/>
      <c r="AR19" s="93"/>
      <c r="AS19" s="93"/>
      <c r="AT19" s="93"/>
      <c r="AU19" s="113"/>
      <c r="AV19" s="101">
        <f t="shared" ref="AV19:AV24" si="11">SUM(AW19:BB19)</f>
        <v>0</v>
      </c>
      <c r="AW19" s="93"/>
      <c r="AX19" s="93"/>
      <c r="AY19" s="93"/>
      <c r="AZ19" s="93"/>
      <c r="BA19" s="93"/>
      <c r="BB19" s="113"/>
      <c r="BC19" s="101">
        <f t="shared" ref="BC19:BC24" si="12">SUM(BD19:BI19)</f>
        <v>0</v>
      </c>
      <c r="BD19" s="93"/>
      <c r="BE19" s="93"/>
      <c r="BF19" s="93"/>
      <c r="BG19" s="93"/>
      <c r="BH19" s="93"/>
      <c r="BI19" s="113"/>
      <c r="BJ19" s="101">
        <f t="shared" ref="BJ19:BJ24" si="13">SUM(BK19:BP19)</f>
        <v>0</v>
      </c>
      <c r="BK19" s="93"/>
      <c r="BL19" s="93"/>
      <c r="BM19" s="93"/>
      <c r="BN19" s="93"/>
      <c r="BO19" s="93"/>
      <c r="BP19" s="113"/>
      <c r="BQ19" s="101">
        <f t="shared" ref="BQ19:BQ24" si="14">SUM(BR19:BW19)</f>
        <v>0</v>
      </c>
      <c r="BR19" s="93"/>
      <c r="BS19" s="93"/>
      <c r="BT19" s="93"/>
      <c r="BU19" s="93"/>
      <c r="BV19" s="93"/>
      <c r="BW19" s="113"/>
      <c r="BX19" s="101">
        <f t="shared" ref="BX19:BX24" si="15">SUM(BY19:CD19)</f>
        <v>0</v>
      </c>
      <c r="BY19" s="93"/>
      <c r="BZ19" s="93"/>
      <c r="CA19" s="93"/>
      <c r="CB19" s="93"/>
      <c r="CC19" s="93"/>
      <c r="CD19" s="113"/>
      <c r="CE19" s="101">
        <f t="shared" ref="CE19:CE24" si="16">SUM(CF19:CK19)</f>
        <v>0</v>
      </c>
      <c r="CF19" s="93"/>
      <c r="CG19" s="93"/>
      <c r="CH19" s="93"/>
      <c r="CI19" s="93"/>
      <c r="CJ19" s="93"/>
      <c r="CK19" s="113"/>
      <c r="CL19" s="101">
        <f t="shared" ref="CL19:CL24" si="17">SUM(CM19:CR19)</f>
        <v>0</v>
      </c>
      <c r="CM19" s="93"/>
      <c r="CN19" s="93"/>
      <c r="CO19" s="93"/>
      <c r="CP19" s="93"/>
      <c r="CQ19" s="93"/>
      <c r="CR19" s="113"/>
      <c r="CS19" s="101">
        <f t="shared" ref="CS19:CS24" si="18">SUM(CT19:CY19)</f>
        <v>0</v>
      </c>
      <c r="CT19" s="93"/>
      <c r="CU19" s="93"/>
      <c r="CV19" s="93"/>
      <c r="CW19" s="93"/>
      <c r="CX19" s="93"/>
      <c r="CY19" s="113"/>
      <c r="CZ19" s="101">
        <f t="shared" ref="CZ19:CZ24" si="19">SUM(DA19:DF19)</f>
        <v>0</v>
      </c>
      <c r="DA19" s="93"/>
      <c r="DB19" s="93"/>
      <c r="DC19" s="93"/>
      <c r="DD19" s="93"/>
      <c r="DE19" s="93"/>
      <c r="DF19" s="113"/>
      <c r="DG19" s="101">
        <f t="shared" ref="DG19:DG24" si="20">SUM(DH19:DM19)</f>
        <v>0</v>
      </c>
      <c r="DH19" s="93"/>
      <c r="DI19" s="93"/>
      <c r="DJ19" s="93"/>
      <c r="DK19" s="93"/>
      <c r="DL19" s="93"/>
      <c r="DM19" s="100"/>
    </row>
    <row r="20" spans="2:117" x14ac:dyDescent="0.15">
      <c r="B20" s="24"/>
      <c r="C20" s="29"/>
      <c r="D20" s="72" t="s">
        <v>200</v>
      </c>
      <c r="E20" s="67">
        <v>131</v>
      </c>
      <c r="F20" s="101">
        <f t="shared" si="5"/>
        <v>0</v>
      </c>
      <c r="G20" s="93"/>
      <c r="H20" s="93"/>
      <c r="I20" s="93"/>
      <c r="J20" s="93"/>
      <c r="K20" s="93"/>
      <c r="L20" s="113"/>
      <c r="M20" s="101">
        <f t="shared" si="6"/>
        <v>0</v>
      </c>
      <c r="N20" s="93"/>
      <c r="O20" s="93"/>
      <c r="P20" s="93"/>
      <c r="Q20" s="93"/>
      <c r="R20" s="93"/>
      <c r="S20" s="113"/>
      <c r="T20" s="101">
        <f t="shared" si="7"/>
        <v>0</v>
      </c>
      <c r="U20" s="93"/>
      <c r="V20" s="93"/>
      <c r="W20" s="93"/>
      <c r="X20" s="93"/>
      <c r="Y20" s="93"/>
      <c r="Z20" s="113"/>
      <c r="AA20" s="101">
        <f t="shared" si="8"/>
        <v>0</v>
      </c>
      <c r="AB20" s="93"/>
      <c r="AC20" s="93"/>
      <c r="AD20" s="93"/>
      <c r="AE20" s="93"/>
      <c r="AF20" s="93"/>
      <c r="AG20" s="113"/>
      <c r="AH20" s="101">
        <f t="shared" si="9"/>
        <v>0</v>
      </c>
      <c r="AI20" s="93"/>
      <c r="AJ20" s="93"/>
      <c r="AK20" s="93"/>
      <c r="AL20" s="93"/>
      <c r="AM20" s="93"/>
      <c r="AN20" s="113"/>
      <c r="AO20" s="101">
        <f t="shared" si="10"/>
        <v>0</v>
      </c>
      <c r="AP20" s="93"/>
      <c r="AQ20" s="93"/>
      <c r="AR20" s="93"/>
      <c r="AS20" s="93"/>
      <c r="AT20" s="93"/>
      <c r="AU20" s="113"/>
      <c r="AV20" s="101">
        <f t="shared" si="11"/>
        <v>0</v>
      </c>
      <c r="AW20" s="93"/>
      <c r="AX20" s="93"/>
      <c r="AY20" s="93"/>
      <c r="AZ20" s="93"/>
      <c r="BA20" s="93"/>
      <c r="BB20" s="113"/>
      <c r="BC20" s="101">
        <f t="shared" si="12"/>
        <v>0</v>
      </c>
      <c r="BD20" s="93"/>
      <c r="BE20" s="93"/>
      <c r="BF20" s="93"/>
      <c r="BG20" s="93"/>
      <c r="BH20" s="93"/>
      <c r="BI20" s="113"/>
      <c r="BJ20" s="101">
        <f t="shared" si="13"/>
        <v>0</v>
      </c>
      <c r="BK20" s="93"/>
      <c r="BL20" s="93"/>
      <c r="BM20" s="93"/>
      <c r="BN20" s="93"/>
      <c r="BO20" s="93"/>
      <c r="BP20" s="113"/>
      <c r="BQ20" s="101">
        <f t="shared" si="14"/>
        <v>0</v>
      </c>
      <c r="BR20" s="93"/>
      <c r="BS20" s="93"/>
      <c r="BT20" s="93"/>
      <c r="BU20" s="93"/>
      <c r="BV20" s="93"/>
      <c r="BW20" s="113"/>
      <c r="BX20" s="101">
        <f t="shared" si="15"/>
        <v>0</v>
      </c>
      <c r="BY20" s="93"/>
      <c r="BZ20" s="93"/>
      <c r="CA20" s="93"/>
      <c r="CB20" s="93"/>
      <c r="CC20" s="93"/>
      <c r="CD20" s="113"/>
      <c r="CE20" s="101">
        <f t="shared" si="16"/>
        <v>0</v>
      </c>
      <c r="CF20" s="93"/>
      <c r="CG20" s="93"/>
      <c r="CH20" s="93"/>
      <c r="CI20" s="93"/>
      <c r="CJ20" s="93"/>
      <c r="CK20" s="113"/>
      <c r="CL20" s="101">
        <f t="shared" si="17"/>
        <v>0</v>
      </c>
      <c r="CM20" s="93"/>
      <c r="CN20" s="93"/>
      <c r="CO20" s="93"/>
      <c r="CP20" s="93"/>
      <c r="CQ20" s="93"/>
      <c r="CR20" s="113"/>
      <c r="CS20" s="101">
        <f t="shared" si="18"/>
        <v>0</v>
      </c>
      <c r="CT20" s="93"/>
      <c r="CU20" s="93"/>
      <c r="CV20" s="93"/>
      <c r="CW20" s="93"/>
      <c r="CX20" s="93"/>
      <c r="CY20" s="113"/>
      <c r="CZ20" s="101">
        <f t="shared" si="19"/>
        <v>0</v>
      </c>
      <c r="DA20" s="93"/>
      <c r="DB20" s="93"/>
      <c r="DC20" s="93"/>
      <c r="DD20" s="93"/>
      <c r="DE20" s="93"/>
      <c r="DF20" s="113"/>
      <c r="DG20" s="101">
        <f t="shared" si="20"/>
        <v>0</v>
      </c>
      <c r="DH20" s="93"/>
      <c r="DI20" s="93"/>
      <c r="DJ20" s="93"/>
      <c r="DK20" s="93"/>
      <c r="DL20" s="93"/>
      <c r="DM20" s="100"/>
    </row>
    <row r="21" spans="2:117" x14ac:dyDescent="0.15">
      <c r="B21" s="24"/>
      <c r="C21" s="29"/>
      <c r="D21" s="72" t="s">
        <v>202</v>
      </c>
      <c r="E21" s="67">
        <v>141</v>
      </c>
      <c r="F21" s="101">
        <f t="shared" si="5"/>
        <v>490.80840000000001</v>
      </c>
      <c r="G21" s="93">
        <v>490.80840000000001</v>
      </c>
      <c r="H21" s="93"/>
      <c r="I21" s="93"/>
      <c r="J21" s="93"/>
      <c r="K21" s="93"/>
      <c r="L21" s="113"/>
      <c r="M21" s="101">
        <f t="shared" si="6"/>
        <v>1472.32719</v>
      </c>
      <c r="N21" s="93">
        <v>1472.32719</v>
      </c>
      <c r="O21" s="93"/>
      <c r="P21" s="93"/>
      <c r="Q21" s="93"/>
      <c r="R21" s="93"/>
      <c r="S21" s="113"/>
      <c r="T21" s="101">
        <f t="shared" si="7"/>
        <v>0</v>
      </c>
      <c r="U21" s="93"/>
      <c r="V21" s="93"/>
      <c r="W21" s="93"/>
      <c r="X21" s="93"/>
      <c r="Y21" s="93"/>
      <c r="Z21" s="113"/>
      <c r="AA21" s="101">
        <f t="shared" si="8"/>
        <v>0</v>
      </c>
      <c r="AB21" s="93"/>
      <c r="AC21" s="93"/>
      <c r="AD21" s="93"/>
      <c r="AE21" s="93"/>
      <c r="AF21" s="93"/>
      <c r="AG21" s="113"/>
      <c r="AH21" s="101">
        <f t="shared" si="9"/>
        <v>0</v>
      </c>
      <c r="AI21" s="93"/>
      <c r="AJ21" s="93"/>
      <c r="AK21" s="93"/>
      <c r="AL21" s="93"/>
      <c r="AM21" s="93"/>
      <c r="AN21" s="113"/>
      <c r="AO21" s="101">
        <f t="shared" si="10"/>
        <v>0</v>
      </c>
      <c r="AP21" s="93"/>
      <c r="AQ21" s="93"/>
      <c r="AR21" s="93"/>
      <c r="AS21" s="93"/>
      <c r="AT21" s="93"/>
      <c r="AU21" s="113"/>
      <c r="AV21" s="101">
        <f t="shared" si="11"/>
        <v>0</v>
      </c>
      <c r="AW21" s="93"/>
      <c r="AX21" s="93"/>
      <c r="AY21" s="93"/>
      <c r="AZ21" s="93"/>
      <c r="BA21" s="93"/>
      <c r="BB21" s="113"/>
      <c r="BC21" s="101">
        <f t="shared" si="12"/>
        <v>0</v>
      </c>
      <c r="BD21" s="93"/>
      <c r="BE21" s="93"/>
      <c r="BF21" s="93"/>
      <c r="BG21" s="93"/>
      <c r="BH21" s="93"/>
      <c r="BI21" s="113"/>
      <c r="BJ21" s="101">
        <f t="shared" si="13"/>
        <v>0</v>
      </c>
      <c r="BK21" s="93"/>
      <c r="BL21" s="93"/>
      <c r="BM21" s="93"/>
      <c r="BN21" s="93"/>
      <c r="BO21" s="93"/>
      <c r="BP21" s="113"/>
      <c r="BQ21" s="101">
        <f t="shared" si="14"/>
        <v>0</v>
      </c>
      <c r="BR21" s="93"/>
      <c r="BS21" s="93"/>
      <c r="BT21" s="93"/>
      <c r="BU21" s="93"/>
      <c r="BV21" s="93"/>
      <c r="BW21" s="113"/>
      <c r="BX21" s="101">
        <f t="shared" si="15"/>
        <v>0</v>
      </c>
      <c r="BY21" s="93"/>
      <c r="BZ21" s="93"/>
      <c r="CA21" s="93"/>
      <c r="CB21" s="93"/>
      <c r="CC21" s="93"/>
      <c r="CD21" s="113"/>
      <c r="CE21" s="101">
        <f t="shared" si="16"/>
        <v>0</v>
      </c>
      <c r="CF21" s="93"/>
      <c r="CG21" s="93"/>
      <c r="CH21" s="93"/>
      <c r="CI21" s="93"/>
      <c r="CJ21" s="93"/>
      <c r="CK21" s="113"/>
      <c r="CL21" s="101">
        <f t="shared" si="17"/>
        <v>0</v>
      </c>
      <c r="CM21" s="93"/>
      <c r="CN21" s="93"/>
      <c r="CO21" s="93"/>
      <c r="CP21" s="93"/>
      <c r="CQ21" s="93"/>
      <c r="CR21" s="113"/>
      <c r="CS21" s="101">
        <f t="shared" si="18"/>
        <v>0</v>
      </c>
      <c r="CT21" s="93"/>
      <c r="CU21" s="93"/>
      <c r="CV21" s="93"/>
      <c r="CW21" s="93"/>
      <c r="CX21" s="93"/>
      <c r="CY21" s="113"/>
      <c r="CZ21" s="101">
        <f t="shared" si="19"/>
        <v>0</v>
      </c>
      <c r="DA21" s="93"/>
      <c r="DB21" s="93"/>
      <c r="DC21" s="93"/>
      <c r="DD21" s="93"/>
      <c r="DE21" s="93"/>
      <c r="DF21" s="113"/>
      <c r="DG21" s="101">
        <f t="shared" si="20"/>
        <v>0</v>
      </c>
      <c r="DH21" s="93"/>
      <c r="DI21" s="93"/>
      <c r="DJ21" s="93"/>
      <c r="DK21" s="93"/>
      <c r="DL21" s="93"/>
      <c r="DM21" s="100"/>
    </row>
    <row r="22" spans="2:117" x14ac:dyDescent="0.15">
      <c r="B22" s="24"/>
      <c r="C22" s="29"/>
      <c r="D22" s="91" t="s">
        <v>205</v>
      </c>
      <c r="E22" s="67">
        <v>151</v>
      </c>
      <c r="F22" s="101">
        <f t="shared" si="5"/>
        <v>0</v>
      </c>
      <c r="G22" s="93"/>
      <c r="H22" s="93"/>
      <c r="I22" s="93"/>
      <c r="J22" s="93"/>
      <c r="K22" s="93"/>
      <c r="L22" s="113"/>
      <c r="M22" s="101">
        <f t="shared" si="6"/>
        <v>0</v>
      </c>
      <c r="N22" s="93"/>
      <c r="O22" s="93"/>
      <c r="P22" s="93"/>
      <c r="Q22" s="93"/>
      <c r="R22" s="93"/>
      <c r="S22" s="113"/>
      <c r="T22" s="101">
        <f t="shared" si="7"/>
        <v>0</v>
      </c>
      <c r="U22" s="93"/>
      <c r="V22" s="93"/>
      <c r="W22" s="93"/>
      <c r="X22" s="93"/>
      <c r="Y22" s="93"/>
      <c r="Z22" s="113"/>
      <c r="AA22" s="101">
        <f t="shared" si="8"/>
        <v>0</v>
      </c>
      <c r="AB22" s="93"/>
      <c r="AC22" s="93"/>
      <c r="AD22" s="93"/>
      <c r="AE22" s="93"/>
      <c r="AF22" s="93"/>
      <c r="AG22" s="113"/>
      <c r="AH22" s="101">
        <f t="shared" si="9"/>
        <v>0</v>
      </c>
      <c r="AI22" s="93"/>
      <c r="AJ22" s="93"/>
      <c r="AK22" s="93"/>
      <c r="AL22" s="93"/>
      <c r="AM22" s="93"/>
      <c r="AN22" s="113"/>
      <c r="AO22" s="101">
        <f t="shared" si="10"/>
        <v>0</v>
      </c>
      <c r="AP22" s="93"/>
      <c r="AQ22" s="93"/>
      <c r="AR22" s="93"/>
      <c r="AS22" s="93"/>
      <c r="AT22" s="93"/>
      <c r="AU22" s="113"/>
      <c r="AV22" s="101">
        <f t="shared" si="11"/>
        <v>0</v>
      </c>
      <c r="AW22" s="93"/>
      <c r="AX22" s="93"/>
      <c r="AY22" s="93"/>
      <c r="AZ22" s="93"/>
      <c r="BA22" s="93"/>
      <c r="BB22" s="113"/>
      <c r="BC22" s="101">
        <f t="shared" si="12"/>
        <v>0</v>
      </c>
      <c r="BD22" s="93"/>
      <c r="BE22" s="93"/>
      <c r="BF22" s="93"/>
      <c r="BG22" s="93"/>
      <c r="BH22" s="93"/>
      <c r="BI22" s="113"/>
      <c r="BJ22" s="101">
        <f t="shared" si="13"/>
        <v>0</v>
      </c>
      <c r="BK22" s="93"/>
      <c r="BL22" s="93"/>
      <c r="BM22" s="93"/>
      <c r="BN22" s="93"/>
      <c r="BO22" s="93"/>
      <c r="BP22" s="113"/>
      <c r="BQ22" s="101">
        <f t="shared" si="14"/>
        <v>0</v>
      </c>
      <c r="BR22" s="93"/>
      <c r="BS22" s="93"/>
      <c r="BT22" s="93"/>
      <c r="BU22" s="93"/>
      <c r="BV22" s="93"/>
      <c r="BW22" s="113"/>
      <c r="BX22" s="101">
        <f t="shared" si="15"/>
        <v>0</v>
      </c>
      <c r="BY22" s="93"/>
      <c r="BZ22" s="93"/>
      <c r="CA22" s="93"/>
      <c r="CB22" s="93"/>
      <c r="CC22" s="93"/>
      <c r="CD22" s="113"/>
      <c r="CE22" s="101">
        <f t="shared" si="16"/>
        <v>0</v>
      </c>
      <c r="CF22" s="93"/>
      <c r="CG22" s="93"/>
      <c r="CH22" s="93"/>
      <c r="CI22" s="93"/>
      <c r="CJ22" s="93"/>
      <c r="CK22" s="113"/>
      <c r="CL22" s="101">
        <f t="shared" si="17"/>
        <v>0</v>
      </c>
      <c r="CM22" s="93"/>
      <c r="CN22" s="93"/>
      <c r="CO22" s="93"/>
      <c r="CP22" s="93"/>
      <c r="CQ22" s="93"/>
      <c r="CR22" s="113"/>
      <c r="CS22" s="101">
        <f t="shared" si="18"/>
        <v>0</v>
      </c>
      <c r="CT22" s="93"/>
      <c r="CU22" s="93"/>
      <c r="CV22" s="93"/>
      <c r="CW22" s="93"/>
      <c r="CX22" s="93"/>
      <c r="CY22" s="113"/>
      <c r="CZ22" s="101">
        <f t="shared" si="19"/>
        <v>0</v>
      </c>
      <c r="DA22" s="93"/>
      <c r="DB22" s="93"/>
      <c r="DC22" s="93"/>
      <c r="DD22" s="93"/>
      <c r="DE22" s="93"/>
      <c r="DF22" s="113"/>
      <c r="DG22" s="101">
        <f t="shared" si="20"/>
        <v>0</v>
      </c>
      <c r="DH22" s="93"/>
      <c r="DI22" s="93"/>
      <c r="DJ22" s="93"/>
      <c r="DK22" s="93"/>
      <c r="DL22" s="93"/>
      <c r="DM22" s="100"/>
    </row>
    <row r="23" spans="2:117" x14ac:dyDescent="0.15">
      <c r="B23" s="24"/>
      <c r="C23" s="29"/>
      <c r="D23" s="72" t="s">
        <v>203</v>
      </c>
      <c r="E23" s="67">
        <v>161</v>
      </c>
      <c r="F23" s="101">
        <f t="shared" si="5"/>
        <v>0</v>
      </c>
      <c r="G23" s="93"/>
      <c r="H23" s="93"/>
      <c r="I23" s="93"/>
      <c r="J23" s="93"/>
      <c r="K23" s="93"/>
      <c r="L23" s="113"/>
      <c r="M23" s="101">
        <f t="shared" si="6"/>
        <v>0</v>
      </c>
      <c r="N23" s="93"/>
      <c r="O23" s="93"/>
      <c r="P23" s="93"/>
      <c r="Q23" s="93"/>
      <c r="R23" s="93"/>
      <c r="S23" s="113"/>
      <c r="T23" s="101">
        <f t="shared" si="7"/>
        <v>0</v>
      </c>
      <c r="U23" s="93"/>
      <c r="V23" s="93"/>
      <c r="W23" s="93"/>
      <c r="X23" s="93"/>
      <c r="Y23" s="93"/>
      <c r="Z23" s="113"/>
      <c r="AA23" s="101">
        <f t="shared" si="8"/>
        <v>0</v>
      </c>
      <c r="AB23" s="93"/>
      <c r="AC23" s="93"/>
      <c r="AD23" s="93"/>
      <c r="AE23" s="93"/>
      <c r="AF23" s="93"/>
      <c r="AG23" s="113"/>
      <c r="AH23" s="101">
        <f t="shared" si="9"/>
        <v>0</v>
      </c>
      <c r="AI23" s="93"/>
      <c r="AJ23" s="93"/>
      <c r="AK23" s="93"/>
      <c r="AL23" s="93"/>
      <c r="AM23" s="93"/>
      <c r="AN23" s="113"/>
      <c r="AO23" s="101">
        <f t="shared" si="10"/>
        <v>0</v>
      </c>
      <c r="AP23" s="93"/>
      <c r="AQ23" s="93"/>
      <c r="AR23" s="93"/>
      <c r="AS23" s="93"/>
      <c r="AT23" s="93"/>
      <c r="AU23" s="113"/>
      <c r="AV23" s="101">
        <f t="shared" si="11"/>
        <v>0</v>
      </c>
      <c r="AW23" s="93"/>
      <c r="AX23" s="93"/>
      <c r="AY23" s="93"/>
      <c r="AZ23" s="93"/>
      <c r="BA23" s="93"/>
      <c r="BB23" s="113"/>
      <c r="BC23" s="101">
        <f t="shared" si="12"/>
        <v>0</v>
      </c>
      <c r="BD23" s="93"/>
      <c r="BE23" s="93"/>
      <c r="BF23" s="93"/>
      <c r="BG23" s="93"/>
      <c r="BH23" s="93"/>
      <c r="BI23" s="113"/>
      <c r="BJ23" s="101">
        <f t="shared" si="13"/>
        <v>0</v>
      </c>
      <c r="BK23" s="93"/>
      <c r="BL23" s="93"/>
      <c r="BM23" s="93"/>
      <c r="BN23" s="93"/>
      <c r="BO23" s="93"/>
      <c r="BP23" s="113"/>
      <c r="BQ23" s="101">
        <f t="shared" si="14"/>
        <v>0</v>
      </c>
      <c r="BR23" s="93"/>
      <c r="BS23" s="93"/>
      <c r="BT23" s="93"/>
      <c r="BU23" s="93"/>
      <c r="BV23" s="93"/>
      <c r="BW23" s="113"/>
      <c r="BX23" s="101">
        <f t="shared" si="15"/>
        <v>0</v>
      </c>
      <c r="BY23" s="93"/>
      <c r="BZ23" s="93"/>
      <c r="CA23" s="93"/>
      <c r="CB23" s="93"/>
      <c r="CC23" s="93"/>
      <c r="CD23" s="113"/>
      <c r="CE23" s="101">
        <f t="shared" si="16"/>
        <v>0</v>
      </c>
      <c r="CF23" s="93"/>
      <c r="CG23" s="93"/>
      <c r="CH23" s="93"/>
      <c r="CI23" s="93"/>
      <c r="CJ23" s="93"/>
      <c r="CK23" s="113"/>
      <c r="CL23" s="101">
        <f t="shared" si="17"/>
        <v>0</v>
      </c>
      <c r="CM23" s="93"/>
      <c r="CN23" s="93"/>
      <c r="CO23" s="93"/>
      <c r="CP23" s="93"/>
      <c r="CQ23" s="93"/>
      <c r="CR23" s="113"/>
      <c r="CS23" s="101">
        <f t="shared" si="18"/>
        <v>0</v>
      </c>
      <c r="CT23" s="93"/>
      <c r="CU23" s="93"/>
      <c r="CV23" s="93"/>
      <c r="CW23" s="93"/>
      <c r="CX23" s="93"/>
      <c r="CY23" s="113"/>
      <c r="CZ23" s="101">
        <f t="shared" si="19"/>
        <v>0</v>
      </c>
      <c r="DA23" s="93"/>
      <c r="DB23" s="93"/>
      <c r="DC23" s="93"/>
      <c r="DD23" s="93"/>
      <c r="DE23" s="93"/>
      <c r="DF23" s="113"/>
      <c r="DG23" s="101">
        <f t="shared" si="20"/>
        <v>0</v>
      </c>
      <c r="DH23" s="93"/>
      <c r="DI23" s="93"/>
      <c r="DJ23" s="93"/>
      <c r="DK23" s="93"/>
      <c r="DL23" s="93"/>
      <c r="DM23" s="100"/>
    </row>
    <row r="24" spans="2:117" x14ac:dyDescent="0.15">
      <c r="B24" s="24"/>
      <c r="C24" s="29"/>
      <c r="D24" s="72" t="s">
        <v>201</v>
      </c>
      <c r="E24" s="67">
        <v>171</v>
      </c>
      <c r="F24" s="101">
        <f t="shared" si="5"/>
        <v>0</v>
      </c>
      <c r="G24" s="93"/>
      <c r="H24" s="93"/>
      <c r="I24" s="93"/>
      <c r="J24" s="93"/>
      <c r="K24" s="93"/>
      <c r="L24" s="113"/>
      <c r="M24" s="101">
        <f t="shared" si="6"/>
        <v>0</v>
      </c>
      <c r="N24" s="93"/>
      <c r="O24" s="93"/>
      <c r="P24" s="93"/>
      <c r="Q24" s="93"/>
      <c r="R24" s="93"/>
      <c r="S24" s="113"/>
      <c r="T24" s="101">
        <f t="shared" si="7"/>
        <v>0</v>
      </c>
      <c r="U24" s="93"/>
      <c r="V24" s="93"/>
      <c r="W24" s="93"/>
      <c r="X24" s="93"/>
      <c r="Y24" s="93"/>
      <c r="Z24" s="113"/>
      <c r="AA24" s="101">
        <f t="shared" si="8"/>
        <v>0</v>
      </c>
      <c r="AB24" s="93"/>
      <c r="AC24" s="93"/>
      <c r="AD24" s="93"/>
      <c r="AE24" s="93"/>
      <c r="AF24" s="93"/>
      <c r="AG24" s="113"/>
      <c r="AH24" s="101">
        <f t="shared" si="9"/>
        <v>0</v>
      </c>
      <c r="AI24" s="93"/>
      <c r="AJ24" s="93"/>
      <c r="AK24" s="93"/>
      <c r="AL24" s="93"/>
      <c r="AM24" s="93"/>
      <c r="AN24" s="113"/>
      <c r="AO24" s="101">
        <f t="shared" si="10"/>
        <v>0</v>
      </c>
      <c r="AP24" s="93"/>
      <c r="AQ24" s="93"/>
      <c r="AR24" s="93"/>
      <c r="AS24" s="93"/>
      <c r="AT24" s="93"/>
      <c r="AU24" s="113"/>
      <c r="AV24" s="101">
        <f t="shared" si="11"/>
        <v>0</v>
      </c>
      <c r="AW24" s="93"/>
      <c r="AX24" s="93"/>
      <c r="AY24" s="93"/>
      <c r="AZ24" s="93"/>
      <c r="BA24" s="93"/>
      <c r="BB24" s="113"/>
      <c r="BC24" s="101">
        <f t="shared" si="12"/>
        <v>0</v>
      </c>
      <c r="BD24" s="93"/>
      <c r="BE24" s="93"/>
      <c r="BF24" s="93"/>
      <c r="BG24" s="93"/>
      <c r="BH24" s="93"/>
      <c r="BI24" s="113"/>
      <c r="BJ24" s="101">
        <f t="shared" si="13"/>
        <v>0</v>
      </c>
      <c r="BK24" s="93"/>
      <c r="BL24" s="93"/>
      <c r="BM24" s="93"/>
      <c r="BN24" s="93"/>
      <c r="BO24" s="93"/>
      <c r="BP24" s="113"/>
      <c r="BQ24" s="101">
        <f t="shared" si="14"/>
        <v>0</v>
      </c>
      <c r="BR24" s="93"/>
      <c r="BS24" s="93"/>
      <c r="BT24" s="93"/>
      <c r="BU24" s="93"/>
      <c r="BV24" s="93"/>
      <c r="BW24" s="113"/>
      <c r="BX24" s="101">
        <f t="shared" si="15"/>
        <v>0</v>
      </c>
      <c r="BY24" s="93"/>
      <c r="BZ24" s="93"/>
      <c r="CA24" s="93"/>
      <c r="CB24" s="93"/>
      <c r="CC24" s="93"/>
      <c r="CD24" s="113"/>
      <c r="CE24" s="101">
        <f t="shared" si="16"/>
        <v>0</v>
      </c>
      <c r="CF24" s="93"/>
      <c r="CG24" s="93"/>
      <c r="CH24" s="93"/>
      <c r="CI24" s="93"/>
      <c r="CJ24" s="93"/>
      <c r="CK24" s="113"/>
      <c r="CL24" s="101">
        <f t="shared" si="17"/>
        <v>0</v>
      </c>
      <c r="CM24" s="93"/>
      <c r="CN24" s="93"/>
      <c r="CO24" s="93"/>
      <c r="CP24" s="93"/>
      <c r="CQ24" s="93"/>
      <c r="CR24" s="113"/>
      <c r="CS24" s="101">
        <f t="shared" si="18"/>
        <v>0</v>
      </c>
      <c r="CT24" s="93"/>
      <c r="CU24" s="93"/>
      <c r="CV24" s="93"/>
      <c r="CW24" s="93"/>
      <c r="CX24" s="93"/>
      <c r="CY24" s="113"/>
      <c r="CZ24" s="101">
        <f t="shared" si="19"/>
        <v>0</v>
      </c>
      <c r="DA24" s="93"/>
      <c r="DB24" s="93"/>
      <c r="DC24" s="93"/>
      <c r="DD24" s="93"/>
      <c r="DE24" s="93"/>
      <c r="DF24" s="113"/>
      <c r="DG24" s="101">
        <f t="shared" si="20"/>
        <v>0</v>
      </c>
      <c r="DH24" s="93"/>
      <c r="DI24" s="93"/>
      <c r="DJ24" s="93"/>
      <c r="DK24" s="93"/>
      <c r="DL24" s="93"/>
      <c r="DM24" s="100"/>
    </row>
    <row r="25" spans="2:117" ht="33.75" x14ac:dyDescent="0.15">
      <c r="B25" s="24"/>
      <c r="C25" s="29"/>
      <c r="D25" s="72" t="s">
        <v>204</v>
      </c>
      <c r="E25" s="67">
        <v>200</v>
      </c>
      <c r="F25" s="131">
        <f t="shared" ref="F25:AK25" si="21">SUM(F26:F32)</f>
        <v>4449.3858</v>
      </c>
      <c r="G25" s="131">
        <f t="shared" si="21"/>
        <v>0</v>
      </c>
      <c r="H25" s="131">
        <f t="shared" si="21"/>
        <v>0</v>
      </c>
      <c r="I25" s="131">
        <f t="shared" si="21"/>
        <v>4449.3858</v>
      </c>
      <c r="J25" s="131">
        <f t="shared" si="21"/>
        <v>0</v>
      </c>
      <c r="K25" s="131">
        <f t="shared" si="21"/>
        <v>0</v>
      </c>
      <c r="L25" s="132">
        <f t="shared" si="21"/>
        <v>0</v>
      </c>
      <c r="M25" s="131">
        <f t="shared" si="21"/>
        <v>21076.139899999998</v>
      </c>
      <c r="N25" s="131">
        <f t="shared" si="21"/>
        <v>0</v>
      </c>
      <c r="O25" s="131">
        <f t="shared" si="21"/>
        <v>0</v>
      </c>
      <c r="P25" s="131">
        <f t="shared" si="21"/>
        <v>21076.139899999998</v>
      </c>
      <c r="Q25" s="131">
        <f t="shared" si="21"/>
        <v>0</v>
      </c>
      <c r="R25" s="131">
        <f t="shared" si="21"/>
        <v>0</v>
      </c>
      <c r="S25" s="132">
        <f t="shared" si="21"/>
        <v>0</v>
      </c>
      <c r="T25" s="131">
        <f t="shared" si="21"/>
        <v>0</v>
      </c>
      <c r="U25" s="131">
        <f t="shared" si="21"/>
        <v>0</v>
      </c>
      <c r="V25" s="131">
        <f t="shared" si="21"/>
        <v>0</v>
      </c>
      <c r="W25" s="131">
        <f t="shared" si="21"/>
        <v>0</v>
      </c>
      <c r="X25" s="131">
        <f t="shared" si="21"/>
        <v>0</v>
      </c>
      <c r="Y25" s="131">
        <f t="shared" si="21"/>
        <v>0</v>
      </c>
      <c r="Z25" s="132">
        <f t="shared" si="21"/>
        <v>0</v>
      </c>
      <c r="AA25" s="131">
        <f t="shared" si="21"/>
        <v>0</v>
      </c>
      <c r="AB25" s="131">
        <f t="shared" si="21"/>
        <v>0</v>
      </c>
      <c r="AC25" s="131">
        <f t="shared" si="21"/>
        <v>0</v>
      </c>
      <c r="AD25" s="131">
        <f t="shared" si="21"/>
        <v>0</v>
      </c>
      <c r="AE25" s="131">
        <f t="shared" si="21"/>
        <v>0</v>
      </c>
      <c r="AF25" s="131">
        <f t="shared" si="21"/>
        <v>0</v>
      </c>
      <c r="AG25" s="132">
        <f t="shared" si="21"/>
        <v>0</v>
      </c>
      <c r="AH25" s="131">
        <f t="shared" si="21"/>
        <v>0</v>
      </c>
      <c r="AI25" s="131">
        <f t="shared" si="21"/>
        <v>0</v>
      </c>
      <c r="AJ25" s="131">
        <f t="shared" si="21"/>
        <v>0</v>
      </c>
      <c r="AK25" s="131">
        <f t="shared" si="21"/>
        <v>0</v>
      </c>
      <c r="AL25" s="131">
        <f t="shared" ref="AL25:BQ25" si="22">SUM(AL26:AL32)</f>
        <v>0</v>
      </c>
      <c r="AM25" s="131">
        <f t="shared" si="22"/>
        <v>0</v>
      </c>
      <c r="AN25" s="132">
        <f t="shared" si="22"/>
        <v>0</v>
      </c>
      <c r="AO25" s="131">
        <f t="shared" si="22"/>
        <v>0</v>
      </c>
      <c r="AP25" s="131">
        <f t="shared" si="22"/>
        <v>0</v>
      </c>
      <c r="AQ25" s="131">
        <f t="shared" si="22"/>
        <v>0</v>
      </c>
      <c r="AR25" s="131">
        <f t="shared" si="22"/>
        <v>0</v>
      </c>
      <c r="AS25" s="131">
        <f t="shared" si="22"/>
        <v>0</v>
      </c>
      <c r="AT25" s="131">
        <f t="shared" si="22"/>
        <v>0</v>
      </c>
      <c r="AU25" s="132">
        <f t="shared" si="22"/>
        <v>0</v>
      </c>
      <c r="AV25" s="131">
        <f t="shared" si="22"/>
        <v>0</v>
      </c>
      <c r="AW25" s="131">
        <f t="shared" si="22"/>
        <v>0</v>
      </c>
      <c r="AX25" s="131">
        <f t="shared" si="22"/>
        <v>0</v>
      </c>
      <c r="AY25" s="131">
        <f t="shared" si="22"/>
        <v>0</v>
      </c>
      <c r="AZ25" s="131">
        <f t="shared" si="22"/>
        <v>0</v>
      </c>
      <c r="BA25" s="131">
        <f t="shared" si="22"/>
        <v>0</v>
      </c>
      <c r="BB25" s="132">
        <f t="shared" si="22"/>
        <v>0</v>
      </c>
      <c r="BC25" s="131">
        <f t="shared" si="22"/>
        <v>0</v>
      </c>
      <c r="BD25" s="131">
        <f t="shared" si="22"/>
        <v>0</v>
      </c>
      <c r="BE25" s="131">
        <f t="shared" si="22"/>
        <v>0</v>
      </c>
      <c r="BF25" s="131">
        <f t="shared" si="22"/>
        <v>0</v>
      </c>
      <c r="BG25" s="131">
        <f t="shared" si="22"/>
        <v>0</v>
      </c>
      <c r="BH25" s="131">
        <f t="shared" si="22"/>
        <v>0</v>
      </c>
      <c r="BI25" s="132">
        <f t="shared" si="22"/>
        <v>0</v>
      </c>
      <c r="BJ25" s="131">
        <f t="shared" si="22"/>
        <v>0</v>
      </c>
      <c r="BK25" s="131">
        <f t="shared" si="22"/>
        <v>0</v>
      </c>
      <c r="BL25" s="131">
        <f t="shared" si="22"/>
        <v>0</v>
      </c>
      <c r="BM25" s="131">
        <f t="shared" si="22"/>
        <v>0</v>
      </c>
      <c r="BN25" s="131">
        <f t="shared" si="22"/>
        <v>0</v>
      </c>
      <c r="BO25" s="131">
        <f t="shared" si="22"/>
        <v>0</v>
      </c>
      <c r="BP25" s="132">
        <f t="shared" si="22"/>
        <v>0</v>
      </c>
      <c r="BQ25" s="131">
        <f t="shared" si="22"/>
        <v>0</v>
      </c>
      <c r="BR25" s="131">
        <f t="shared" ref="BR25:CW25" si="23">SUM(BR26:BR32)</f>
        <v>0</v>
      </c>
      <c r="BS25" s="131">
        <f t="shared" si="23"/>
        <v>0</v>
      </c>
      <c r="BT25" s="131">
        <f t="shared" si="23"/>
        <v>0</v>
      </c>
      <c r="BU25" s="131">
        <f t="shared" si="23"/>
        <v>0</v>
      </c>
      <c r="BV25" s="131">
        <f t="shared" si="23"/>
        <v>0</v>
      </c>
      <c r="BW25" s="132">
        <f t="shared" si="23"/>
        <v>0</v>
      </c>
      <c r="BX25" s="131">
        <f t="shared" si="23"/>
        <v>0</v>
      </c>
      <c r="BY25" s="131">
        <f t="shared" si="23"/>
        <v>0</v>
      </c>
      <c r="BZ25" s="131">
        <f t="shared" si="23"/>
        <v>0</v>
      </c>
      <c r="CA25" s="131">
        <f t="shared" si="23"/>
        <v>0</v>
      </c>
      <c r="CB25" s="131">
        <f t="shared" si="23"/>
        <v>0</v>
      </c>
      <c r="CC25" s="131">
        <f t="shared" si="23"/>
        <v>0</v>
      </c>
      <c r="CD25" s="132">
        <f t="shared" si="23"/>
        <v>0</v>
      </c>
      <c r="CE25" s="131">
        <f t="shared" si="23"/>
        <v>0</v>
      </c>
      <c r="CF25" s="131">
        <f t="shared" si="23"/>
        <v>0</v>
      </c>
      <c r="CG25" s="131">
        <f t="shared" si="23"/>
        <v>0</v>
      </c>
      <c r="CH25" s="131">
        <f t="shared" si="23"/>
        <v>0</v>
      </c>
      <c r="CI25" s="131">
        <f t="shared" si="23"/>
        <v>0</v>
      </c>
      <c r="CJ25" s="131">
        <f t="shared" si="23"/>
        <v>0</v>
      </c>
      <c r="CK25" s="132">
        <f t="shared" si="23"/>
        <v>0</v>
      </c>
      <c r="CL25" s="131">
        <f t="shared" si="23"/>
        <v>0</v>
      </c>
      <c r="CM25" s="131">
        <f t="shared" si="23"/>
        <v>0</v>
      </c>
      <c r="CN25" s="131">
        <f t="shared" si="23"/>
        <v>0</v>
      </c>
      <c r="CO25" s="131">
        <f t="shared" si="23"/>
        <v>0</v>
      </c>
      <c r="CP25" s="131">
        <f t="shared" si="23"/>
        <v>0</v>
      </c>
      <c r="CQ25" s="131">
        <f t="shared" si="23"/>
        <v>0</v>
      </c>
      <c r="CR25" s="132">
        <f t="shared" si="23"/>
        <v>0</v>
      </c>
      <c r="CS25" s="131">
        <f t="shared" si="23"/>
        <v>0</v>
      </c>
      <c r="CT25" s="131">
        <f t="shared" si="23"/>
        <v>0</v>
      </c>
      <c r="CU25" s="131">
        <f t="shared" si="23"/>
        <v>0</v>
      </c>
      <c r="CV25" s="131">
        <f t="shared" si="23"/>
        <v>0</v>
      </c>
      <c r="CW25" s="131">
        <f t="shared" si="23"/>
        <v>0</v>
      </c>
      <c r="CX25" s="131">
        <f t="shared" ref="CX25:DM25" si="24">SUM(CX26:CX32)</f>
        <v>0</v>
      </c>
      <c r="CY25" s="132">
        <f t="shared" si="24"/>
        <v>0</v>
      </c>
      <c r="CZ25" s="131">
        <f t="shared" si="24"/>
        <v>0</v>
      </c>
      <c r="DA25" s="131">
        <f t="shared" si="24"/>
        <v>0</v>
      </c>
      <c r="DB25" s="131">
        <f t="shared" si="24"/>
        <v>0</v>
      </c>
      <c r="DC25" s="131">
        <f t="shared" si="24"/>
        <v>0</v>
      </c>
      <c r="DD25" s="131">
        <f t="shared" si="24"/>
        <v>0</v>
      </c>
      <c r="DE25" s="131">
        <f t="shared" si="24"/>
        <v>0</v>
      </c>
      <c r="DF25" s="132">
        <f t="shared" si="24"/>
        <v>0</v>
      </c>
      <c r="DG25" s="131">
        <f t="shared" si="24"/>
        <v>0</v>
      </c>
      <c r="DH25" s="131">
        <f t="shared" si="24"/>
        <v>0</v>
      </c>
      <c r="DI25" s="131">
        <f t="shared" si="24"/>
        <v>0</v>
      </c>
      <c r="DJ25" s="131">
        <f t="shared" si="24"/>
        <v>0</v>
      </c>
      <c r="DK25" s="131">
        <f t="shared" si="24"/>
        <v>0</v>
      </c>
      <c r="DL25" s="131">
        <f t="shared" si="24"/>
        <v>0</v>
      </c>
      <c r="DM25" s="133">
        <f t="shared" si="24"/>
        <v>0</v>
      </c>
    </row>
    <row r="26" spans="2:117" ht="22.5" x14ac:dyDescent="0.15">
      <c r="B26" s="24"/>
      <c r="C26" s="29"/>
      <c r="D26" s="72" t="s">
        <v>198</v>
      </c>
      <c r="E26" s="67">
        <v>211</v>
      </c>
      <c r="F26" s="101">
        <f>SUM(G26:L26)</f>
        <v>0</v>
      </c>
      <c r="G26" s="93"/>
      <c r="H26" s="93"/>
      <c r="I26" s="93"/>
      <c r="J26" s="93"/>
      <c r="K26" s="93"/>
      <c r="L26" s="113"/>
      <c r="M26" s="101">
        <f>SUM(N26:S26)</f>
        <v>0</v>
      </c>
      <c r="N26" s="93"/>
      <c r="O26" s="93"/>
      <c r="P26" s="93"/>
      <c r="Q26" s="93"/>
      <c r="R26" s="93"/>
      <c r="S26" s="113"/>
      <c r="T26" s="101">
        <f>SUM(U26:Z26)</f>
        <v>0</v>
      </c>
      <c r="U26" s="93"/>
      <c r="V26" s="93"/>
      <c r="W26" s="93"/>
      <c r="X26" s="93"/>
      <c r="Y26" s="93"/>
      <c r="Z26" s="113"/>
      <c r="AA26" s="101">
        <f>SUM(AB26:AG26)</f>
        <v>0</v>
      </c>
      <c r="AB26" s="93"/>
      <c r="AC26" s="93"/>
      <c r="AD26" s="93"/>
      <c r="AE26" s="93"/>
      <c r="AF26" s="93"/>
      <c r="AG26" s="113"/>
      <c r="AH26" s="101">
        <f>SUM(AI26:AN26)</f>
        <v>0</v>
      </c>
      <c r="AI26" s="93"/>
      <c r="AJ26" s="93"/>
      <c r="AK26" s="93"/>
      <c r="AL26" s="93"/>
      <c r="AM26" s="93"/>
      <c r="AN26" s="113"/>
      <c r="AO26" s="101">
        <f>SUM(AP26:AU26)</f>
        <v>0</v>
      </c>
      <c r="AP26" s="93"/>
      <c r="AQ26" s="93"/>
      <c r="AR26" s="93"/>
      <c r="AS26" s="93"/>
      <c r="AT26" s="93"/>
      <c r="AU26" s="113"/>
      <c r="AV26" s="101">
        <f>SUM(AW26:BB26)</f>
        <v>0</v>
      </c>
      <c r="AW26" s="93"/>
      <c r="AX26" s="93"/>
      <c r="AY26" s="93"/>
      <c r="AZ26" s="93"/>
      <c r="BA26" s="93"/>
      <c r="BB26" s="113"/>
      <c r="BC26" s="101">
        <f>SUM(BD26:BI26)</f>
        <v>0</v>
      </c>
      <c r="BD26" s="93"/>
      <c r="BE26" s="93"/>
      <c r="BF26" s="93"/>
      <c r="BG26" s="93"/>
      <c r="BH26" s="93"/>
      <c r="BI26" s="113"/>
      <c r="BJ26" s="101">
        <f>SUM(BK26:BP26)</f>
        <v>0</v>
      </c>
      <c r="BK26" s="93"/>
      <c r="BL26" s="93"/>
      <c r="BM26" s="93"/>
      <c r="BN26" s="93"/>
      <c r="BO26" s="93"/>
      <c r="BP26" s="113"/>
      <c r="BQ26" s="101">
        <f>SUM(BR26:BW26)</f>
        <v>0</v>
      </c>
      <c r="BR26" s="93"/>
      <c r="BS26" s="93"/>
      <c r="BT26" s="93"/>
      <c r="BU26" s="93"/>
      <c r="BV26" s="93"/>
      <c r="BW26" s="113"/>
      <c r="BX26" s="101">
        <f>SUM(BY26:CD26)</f>
        <v>0</v>
      </c>
      <c r="BY26" s="93"/>
      <c r="BZ26" s="93"/>
      <c r="CA26" s="93"/>
      <c r="CB26" s="93"/>
      <c r="CC26" s="93"/>
      <c r="CD26" s="113"/>
      <c r="CE26" s="101">
        <f>SUM(CF26:CK26)</f>
        <v>0</v>
      </c>
      <c r="CF26" s="93"/>
      <c r="CG26" s="93"/>
      <c r="CH26" s="93"/>
      <c r="CI26" s="93"/>
      <c r="CJ26" s="93"/>
      <c r="CK26" s="113"/>
      <c r="CL26" s="101">
        <f>SUM(CM26:CR26)</f>
        <v>0</v>
      </c>
      <c r="CM26" s="93"/>
      <c r="CN26" s="93"/>
      <c r="CO26" s="93"/>
      <c r="CP26" s="93"/>
      <c r="CQ26" s="93"/>
      <c r="CR26" s="113"/>
      <c r="CS26" s="101">
        <f>SUM(CT26:CY26)</f>
        <v>0</v>
      </c>
      <c r="CT26" s="93"/>
      <c r="CU26" s="93"/>
      <c r="CV26" s="93"/>
      <c r="CW26" s="93"/>
      <c r="CX26" s="93"/>
      <c r="CY26" s="113"/>
      <c r="CZ26" s="101">
        <f>SUM(DA26:DF26)</f>
        <v>0</v>
      </c>
      <c r="DA26" s="93"/>
      <c r="DB26" s="93"/>
      <c r="DC26" s="93"/>
      <c r="DD26" s="93"/>
      <c r="DE26" s="93"/>
      <c r="DF26" s="113"/>
      <c r="DG26" s="101">
        <f>SUM(DH26:DM26)</f>
        <v>0</v>
      </c>
      <c r="DH26" s="93"/>
      <c r="DI26" s="93"/>
      <c r="DJ26" s="93"/>
      <c r="DK26" s="93"/>
      <c r="DL26" s="93"/>
      <c r="DM26" s="100"/>
    </row>
    <row r="27" spans="2:117" ht="22.5" x14ac:dyDescent="0.15">
      <c r="B27" s="24"/>
      <c r="C27" s="29"/>
      <c r="D27" s="72" t="s">
        <v>199</v>
      </c>
      <c r="E27" s="67">
        <v>221</v>
      </c>
      <c r="F27" s="101">
        <f t="shared" ref="F27:F32" si="25">SUM(G27:L27)</f>
        <v>0</v>
      </c>
      <c r="G27" s="93"/>
      <c r="H27" s="93"/>
      <c r="I27" s="93"/>
      <c r="J27" s="93"/>
      <c r="K27" s="93"/>
      <c r="L27" s="113"/>
      <c r="M27" s="101">
        <f t="shared" ref="M27:M32" si="26">SUM(N27:S27)</f>
        <v>0</v>
      </c>
      <c r="N27" s="93"/>
      <c r="O27" s="93"/>
      <c r="P27" s="93"/>
      <c r="Q27" s="93"/>
      <c r="R27" s="93"/>
      <c r="S27" s="113"/>
      <c r="T27" s="101">
        <f t="shared" ref="T27:T32" si="27">SUM(U27:Z27)</f>
        <v>0</v>
      </c>
      <c r="U27" s="93"/>
      <c r="V27" s="93"/>
      <c r="W27" s="93"/>
      <c r="X27" s="93"/>
      <c r="Y27" s="93"/>
      <c r="Z27" s="113"/>
      <c r="AA27" s="101">
        <f t="shared" ref="AA27:AA32" si="28">SUM(AB27:AG27)</f>
        <v>0</v>
      </c>
      <c r="AB27" s="93"/>
      <c r="AC27" s="93"/>
      <c r="AD27" s="93"/>
      <c r="AE27" s="93"/>
      <c r="AF27" s="93"/>
      <c r="AG27" s="113"/>
      <c r="AH27" s="101">
        <f t="shared" ref="AH27:AH32" si="29">SUM(AI27:AN27)</f>
        <v>0</v>
      </c>
      <c r="AI27" s="93"/>
      <c r="AJ27" s="93"/>
      <c r="AK27" s="93"/>
      <c r="AL27" s="93"/>
      <c r="AM27" s="93"/>
      <c r="AN27" s="113"/>
      <c r="AO27" s="101">
        <f t="shared" ref="AO27:AO32" si="30">SUM(AP27:AU27)</f>
        <v>0</v>
      </c>
      <c r="AP27" s="93"/>
      <c r="AQ27" s="93"/>
      <c r="AR27" s="93"/>
      <c r="AS27" s="93"/>
      <c r="AT27" s="93"/>
      <c r="AU27" s="113"/>
      <c r="AV27" s="101">
        <f t="shared" ref="AV27:AV32" si="31">SUM(AW27:BB27)</f>
        <v>0</v>
      </c>
      <c r="AW27" s="93"/>
      <c r="AX27" s="93"/>
      <c r="AY27" s="93"/>
      <c r="AZ27" s="93"/>
      <c r="BA27" s="93"/>
      <c r="BB27" s="113"/>
      <c r="BC27" s="101">
        <f t="shared" ref="BC27:BC32" si="32">SUM(BD27:BI27)</f>
        <v>0</v>
      </c>
      <c r="BD27" s="93"/>
      <c r="BE27" s="93"/>
      <c r="BF27" s="93"/>
      <c r="BG27" s="93"/>
      <c r="BH27" s="93"/>
      <c r="BI27" s="113"/>
      <c r="BJ27" s="101">
        <f t="shared" ref="BJ27:BJ32" si="33">SUM(BK27:BP27)</f>
        <v>0</v>
      </c>
      <c r="BK27" s="93"/>
      <c r="BL27" s="93"/>
      <c r="BM27" s="93"/>
      <c r="BN27" s="93"/>
      <c r="BO27" s="93"/>
      <c r="BP27" s="113"/>
      <c r="BQ27" s="101">
        <f t="shared" ref="BQ27:BQ32" si="34">SUM(BR27:BW27)</f>
        <v>0</v>
      </c>
      <c r="BR27" s="93"/>
      <c r="BS27" s="93"/>
      <c r="BT27" s="93"/>
      <c r="BU27" s="93"/>
      <c r="BV27" s="93"/>
      <c r="BW27" s="113"/>
      <c r="BX27" s="101">
        <f t="shared" ref="BX27:BX32" si="35">SUM(BY27:CD27)</f>
        <v>0</v>
      </c>
      <c r="BY27" s="93"/>
      <c r="BZ27" s="93"/>
      <c r="CA27" s="93"/>
      <c r="CB27" s="93"/>
      <c r="CC27" s="93"/>
      <c r="CD27" s="113"/>
      <c r="CE27" s="101">
        <f t="shared" ref="CE27:CE32" si="36">SUM(CF27:CK27)</f>
        <v>0</v>
      </c>
      <c r="CF27" s="93"/>
      <c r="CG27" s="93"/>
      <c r="CH27" s="93"/>
      <c r="CI27" s="93"/>
      <c r="CJ27" s="93"/>
      <c r="CK27" s="113"/>
      <c r="CL27" s="101">
        <f t="shared" ref="CL27:CL32" si="37">SUM(CM27:CR27)</f>
        <v>0</v>
      </c>
      <c r="CM27" s="93"/>
      <c r="CN27" s="93"/>
      <c r="CO27" s="93"/>
      <c r="CP27" s="93"/>
      <c r="CQ27" s="93"/>
      <c r="CR27" s="113"/>
      <c r="CS27" s="101">
        <f t="shared" ref="CS27:CS32" si="38">SUM(CT27:CY27)</f>
        <v>0</v>
      </c>
      <c r="CT27" s="93"/>
      <c r="CU27" s="93"/>
      <c r="CV27" s="93"/>
      <c r="CW27" s="93"/>
      <c r="CX27" s="93"/>
      <c r="CY27" s="113"/>
      <c r="CZ27" s="101">
        <f t="shared" ref="CZ27:CZ32" si="39">SUM(DA27:DF27)</f>
        <v>0</v>
      </c>
      <c r="DA27" s="93"/>
      <c r="DB27" s="93"/>
      <c r="DC27" s="93"/>
      <c r="DD27" s="93"/>
      <c r="DE27" s="93"/>
      <c r="DF27" s="113"/>
      <c r="DG27" s="101">
        <f t="shared" ref="DG27:DG32" si="40">SUM(DH27:DM27)</f>
        <v>0</v>
      </c>
      <c r="DH27" s="93"/>
      <c r="DI27" s="93"/>
      <c r="DJ27" s="93"/>
      <c r="DK27" s="93"/>
      <c r="DL27" s="93"/>
      <c r="DM27" s="100"/>
    </row>
    <row r="28" spans="2:117" x14ac:dyDescent="0.15">
      <c r="B28" s="24"/>
      <c r="C28" s="29"/>
      <c r="D28" s="72" t="s">
        <v>200</v>
      </c>
      <c r="E28" s="67">
        <v>231</v>
      </c>
      <c r="F28" s="101">
        <f t="shared" si="25"/>
        <v>0</v>
      </c>
      <c r="G28" s="93"/>
      <c r="H28" s="93"/>
      <c r="I28" s="93"/>
      <c r="J28" s="93"/>
      <c r="K28" s="93"/>
      <c r="L28" s="113"/>
      <c r="M28" s="101">
        <f t="shared" si="26"/>
        <v>0</v>
      </c>
      <c r="N28" s="93"/>
      <c r="O28" s="93"/>
      <c r="P28" s="93"/>
      <c r="Q28" s="93"/>
      <c r="R28" s="93"/>
      <c r="S28" s="113"/>
      <c r="T28" s="101">
        <f t="shared" si="27"/>
        <v>0</v>
      </c>
      <c r="U28" s="93"/>
      <c r="V28" s="93"/>
      <c r="W28" s="93"/>
      <c r="X28" s="93"/>
      <c r="Y28" s="93"/>
      <c r="Z28" s="113"/>
      <c r="AA28" s="101">
        <f t="shared" si="28"/>
        <v>0</v>
      </c>
      <c r="AB28" s="93"/>
      <c r="AC28" s="93"/>
      <c r="AD28" s="93"/>
      <c r="AE28" s="93"/>
      <c r="AF28" s="93"/>
      <c r="AG28" s="113"/>
      <c r="AH28" s="101">
        <f t="shared" si="29"/>
        <v>0</v>
      </c>
      <c r="AI28" s="93"/>
      <c r="AJ28" s="93"/>
      <c r="AK28" s="93"/>
      <c r="AL28" s="93"/>
      <c r="AM28" s="93"/>
      <c r="AN28" s="113"/>
      <c r="AO28" s="101">
        <f t="shared" si="30"/>
        <v>0</v>
      </c>
      <c r="AP28" s="93"/>
      <c r="AQ28" s="93"/>
      <c r="AR28" s="93"/>
      <c r="AS28" s="93"/>
      <c r="AT28" s="93"/>
      <c r="AU28" s="113"/>
      <c r="AV28" s="101">
        <f t="shared" si="31"/>
        <v>0</v>
      </c>
      <c r="AW28" s="93"/>
      <c r="AX28" s="93"/>
      <c r="AY28" s="93"/>
      <c r="AZ28" s="93"/>
      <c r="BA28" s="93"/>
      <c r="BB28" s="113"/>
      <c r="BC28" s="101">
        <f t="shared" si="32"/>
        <v>0</v>
      </c>
      <c r="BD28" s="93"/>
      <c r="BE28" s="93"/>
      <c r="BF28" s="93"/>
      <c r="BG28" s="93"/>
      <c r="BH28" s="93"/>
      <c r="BI28" s="113"/>
      <c r="BJ28" s="101">
        <f t="shared" si="33"/>
        <v>0</v>
      </c>
      <c r="BK28" s="93"/>
      <c r="BL28" s="93"/>
      <c r="BM28" s="93"/>
      <c r="BN28" s="93"/>
      <c r="BO28" s="93"/>
      <c r="BP28" s="113"/>
      <c r="BQ28" s="101">
        <f t="shared" si="34"/>
        <v>0</v>
      </c>
      <c r="BR28" s="93"/>
      <c r="BS28" s="93"/>
      <c r="BT28" s="93"/>
      <c r="BU28" s="93"/>
      <c r="BV28" s="93"/>
      <c r="BW28" s="113"/>
      <c r="BX28" s="101">
        <f t="shared" si="35"/>
        <v>0</v>
      </c>
      <c r="BY28" s="93"/>
      <c r="BZ28" s="93"/>
      <c r="CA28" s="93"/>
      <c r="CB28" s="93"/>
      <c r="CC28" s="93"/>
      <c r="CD28" s="113"/>
      <c r="CE28" s="101">
        <f t="shared" si="36"/>
        <v>0</v>
      </c>
      <c r="CF28" s="93"/>
      <c r="CG28" s="93"/>
      <c r="CH28" s="93"/>
      <c r="CI28" s="93"/>
      <c r="CJ28" s="93"/>
      <c r="CK28" s="113"/>
      <c r="CL28" s="101">
        <f t="shared" si="37"/>
        <v>0</v>
      </c>
      <c r="CM28" s="93"/>
      <c r="CN28" s="93"/>
      <c r="CO28" s="93"/>
      <c r="CP28" s="93"/>
      <c r="CQ28" s="93"/>
      <c r="CR28" s="113"/>
      <c r="CS28" s="101">
        <f t="shared" si="38"/>
        <v>0</v>
      </c>
      <c r="CT28" s="93"/>
      <c r="CU28" s="93"/>
      <c r="CV28" s="93"/>
      <c r="CW28" s="93"/>
      <c r="CX28" s="93"/>
      <c r="CY28" s="113"/>
      <c r="CZ28" s="101">
        <f t="shared" si="39"/>
        <v>0</v>
      </c>
      <c r="DA28" s="93"/>
      <c r="DB28" s="93"/>
      <c r="DC28" s="93"/>
      <c r="DD28" s="93"/>
      <c r="DE28" s="93"/>
      <c r="DF28" s="113"/>
      <c r="DG28" s="101">
        <f t="shared" si="40"/>
        <v>0</v>
      </c>
      <c r="DH28" s="93"/>
      <c r="DI28" s="93"/>
      <c r="DJ28" s="93"/>
      <c r="DK28" s="93"/>
      <c r="DL28" s="93"/>
      <c r="DM28" s="100"/>
    </row>
    <row r="29" spans="2:117" x14ac:dyDescent="0.15">
      <c r="B29" s="24"/>
      <c r="C29" s="29"/>
      <c r="D29" s="72" t="s">
        <v>202</v>
      </c>
      <c r="E29" s="67">
        <v>241</v>
      </c>
      <c r="F29" s="101">
        <f t="shared" si="25"/>
        <v>4449.3858</v>
      </c>
      <c r="G29" s="93"/>
      <c r="H29" s="93"/>
      <c r="I29" s="93">
        <v>4449.3858</v>
      </c>
      <c r="J29" s="93"/>
      <c r="K29" s="93"/>
      <c r="L29" s="113"/>
      <c r="M29" s="101">
        <f t="shared" si="26"/>
        <v>21076.139899999998</v>
      </c>
      <c r="N29" s="93"/>
      <c r="O29" s="93"/>
      <c r="P29" s="93">
        <v>21076.139899999998</v>
      </c>
      <c r="Q29" s="93"/>
      <c r="R29" s="93"/>
      <c r="S29" s="113"/>
      <c r="T29" s="101">
        <f t="shared" si="27"/>
        <v>0</v>
      </c>
      <c r="U29" s="93"/>
      <c r="V29" s="93"/>
      <c r="W29" s="93"/>
      <c r="X29" s="93"/>
      <c r="Y29" s="93"/>
      <c r="Z29" s="113"/>
      <c r="AA29" s="101">
        <f t="shared" si="28"/>
        <v>0</v>
      </c>
      <c r="AB29" s="93"/>
      <c r="AC29" s="93"/>
      <c r="AD29" s="93"/>
      <c r="AE29" s="93"/>
      <c r="AF29" s="93"/>
      <c r="AG29" s="113"/>
      <c r="AH29" s="101">
        <f t="shared" si="29"/>
        <v>0</v>
      </c>
      <c r="AI29" s="93"/>
      <c r="AJ29" s="93"/>
      <c r="AK29" s="93"/>
      <c r="AL29" s="93"/>
      <c r="AM29" s="93"/>
      <c r="AN29" s="113"/>
      <c r="AO29" s="101">
        <f t="shared" si="30"/>
        <v>0</v>
      </c>
      <c r="AP29" s="93"/>
      <c r="AQ29" s="93"/>
      <c r="AR29" s="93"/>
      <c r="AS29" s="93"/>
      <c r="AT29" s="93"/>
      <c r="AU29" s="113"/>
      <c r="AV29" s="101">
        <f t="shared" si="31"/>
        <v>0</v>
      </c>
      <c r="AW29" s="93"/>
      <c r="AX29" s="93"/>
      <c r="AY29" s="93"/>
      <c r="AZ29" s="93"/>
      <c r="BA29" s="93"/>
      <c r="BB29" s="113"/>
      <c r="BC29" s="101">
        <f t="shared" si="32"/>
        <v>0</v>
      </c>
      <c r="BD29" s="93"/>
      <c r="BE29" s="93"/>
      <c r="BF29" s="93"/>
      <c r="BG29" s="93"/>
      <c r="BH29" s="93"/>
      <c r="BI29" s="113"/>
      <c r="BJ29" s="101">
        <f t="shared" si="33"/>
        <v>0</v>
      </c>
      <c r="BK29" s="93"/>
      <c r="BL29" s="93"/>
      <c r="BM29" s="93"/>
      <c r="BN29" s="93"/>
      <c r="BO29" s="93"/>
      <c r="BP29" s="113"/>
      <c r="BQ29" s="101">
        <f t="shared" si="34"/>
        <v>0</v>
      </c>
      <c r="BR29" s="93"/>
      <c r="BS29" s="93"/>
      <c r="BT29" s="93"/>
      <c r="BU29" s="93"/>
      <c r="BV29" s="93"/>
      <c r="BW29" s="113"/>
      <c r="BX29" s="101">
        <f t="shared" si="35"/>
        <v>0</v>
      </c>
      <c r="BY29" s="93"/>
      <c r="BZ29" s="93"/>
      <c r="CA29" s="93"/>
      <c r="CB29" s="93"/>
      <c r="CC29" s="93"/>
      <c r="CD29" s="113"/>
      <c r="CE29" s="101">
        <f t="shared" si="36"/>
        <v>0</v>
      </c>
      <c r="CF29" s="93"/>
      <c r="CG29" s="93"/>
      <c r="CH29" s="93"/>
      <c r="CI29" s="93"/>
      <c r="CJ29" s="93"/>
      <c r="CK29" s="113"/>
      <c r="CL29" s="101">
        <f t="shared" si="37"/>
        <v>0</v>
      </c>
      <c r="CM29" s="93"/>
      <c r="CN29" s="93"/>
      <c r="CO29" s="93"/>
      <c r="CP29" s="93"/>
      <c r="CQ29" s="93"/>
      <c r="CR29" s="113"/>
      <c r="CS29" s="101">
        <f t="shared" si="38"/>
        <v>0</v>
      </c>
      <c r="CT29" s="93"/>
      <c r="CU29" s="93"/>
      <c r="CV29" s="93"/>
      <c r="CW29" s="93"/>
      <c r="CX29" s="93"/>
      <c r="CY29" s="113"/>
      <c r="CZ29" s="101">
        <f t="shared" si="39"/>
        <v>0</v>
      </c>
      <c r="DA29" s="93"/>
      <c r="DB29" s="93"/>
      <c r="DC29" s="93"/>
      <c r="DD29" s="93"/>
      <c r="DE29" s="93"/>
      <c r="DF29" s="113"/>
      <c r="DG29" s="101">
        <f t="shared" si="40"/>
        <v>0</v>
      </c>
      <c r="DH29" s="93"/>
      <c r="DI29" s="93"/>
      <c r="DJ29" s="93"/>
      <c r="DK29" s="93"/>
      <c r="DL29" s="93"/>
      <c r="DM29" s="100"/>
    </row>
    <row r="30" spans="2:117" x14ac:dyDescent="0.15">
      <c r="B30" s="24"/>
      <c r="C30" s="29"/>
      <c r="D30" s="91" t="s">
        <v>205</v>
      </c>
      <c r="E30" s="67">
        <v>251</v>
      </c>
      <c r="F30" s="101">
        <f t="shared" si="25"/>
        <v>0</v>
      </c>
      <c r="G30" s="93"/>
      <c r="H30" s="93"/>
      <c r="I30" s="93"/>
      <c r="J30" s="93"/>
      <c r="K30" s="93"/>
      <c r="L30" s="113"/>
      <c r="M30" s="101">
        <f t="shared" si="26"/>
        <v>0</v>
      </c>
      <c r="N30" s="93"/>
      <c r="O30" s="93"/>
      <c r="P30" s="93"/>
      <c r="Q30" s="93"/>
      <c r="R30" s="93"/>
      <c r="S30" s="113"/>
      <c r="T30" s="101">
        <f t="shared" si="27"/>
        <v>0</v>
      </c>
      <c r="U30" s="93"/>
      <c r="V30" s="93"/>
      <c r="W30" s="93"/>
      <c r="X30" s="93"/>
      <c r="Y30" s="93"/>
      <c r="Z30" s="113"/>
      <c r="AA30" s="101">
        <f t="shared" si="28"/>
        <v>0</v>
      </c>
      <c r="AB30" s="93"/>
      <c r="AC30" s="93"/>
      <c r="AD30" s="93"/>
      <c r="AE30" s="93"/>
      <c r="AF30" s="93"/>
      <c r="AG30" s="113"/>
      <c r="AH30" s="101">
        <f t="shared" si="29"/>
        <v>0</v>
      </c>
      <c r="AI30" s="93"/>
      <c r="AJ30" s="93"/>
      <c r="AK30" s="93"/>
      <c r="AL30" s="93"/>
      <c r="AM30" s="93"/>
      <c r="AN30" s="113"/>
      <c r="AO30" s="101">
        <f t="shared" si="30"/>
        <v>0</v>
      </c>
      <c r="AP30" s="93"/>
      <c r="AQ30" s="93"/>
      <c r="AR30" s="93"/>
      <c r="AS30" s="93"/>
      <c r="AT30" s="93"/>
      <c r="AU30" s="113"/>
      <c r="AV30" s="101">
        <f t="shared" si="31"/>
        <v>0</v>
      </c>
      <c r="AW30" s="93"/>
      <c r="AX30" s="93"/>
      <c r="AY30" s="93"/>
      <c r="AZ30" s="93"/>
      <c r="BA30" s="93"/>
      <c r="BB30" s="113"/>
      <c r="BC30" s="101">
        <f t="shared" si="32"/>
        <v>0</v>
      </c>
      <c r="BD30" s="93"/>
      <c r="BE30" s="93"/>
      <c r="BF30" s="93"/>
      <c r="BG30" s="93"/>
      <c r="BH30" s="93"/>
      <c r="BI30" s="113"/>
      <c r="BJ30" s="101">
        <f t="shared" si="33"/>
        <v>0</v>
      </c>
      <c r="BK30" s="93"/>
      <c r="BL30" s="93"/>
      <c r="BM30" s="93"/>
      <c r="BN30" s="93"/>
      <c r="BO30" s="93"/>
      <c r="BP30" s="113"/>
      <c r="BQ30" s="101">
        <f t="shared" si="34"/>
        <v>0</v>
      </c>
      <c r="BR30" s="93"/>
      <c r="BS30" s="93"/>
      <c r="BT30" s="93"/>
      <c r="BU30" s="93"/>
      <c r="BV30" s="93"/>
      <c r="BW30" s="113"/>
      <c r="BX30" s="101">
        <f t="shared" si="35"/>
        <v>0</v>
      </c>
      <c r="BY30" s="93"/>
      <c r="BZ30" s="93"/>
      <c r="CA30" s="93"/>
      <c r="CB30" s="93"/>
      <c r="CC30" s="93"/>
      <c r="CD30" s="113"/>
      <c r="CE30" s="101">
        <f t="shared" si="36"/>
        <v>0</v>
      </c>
      <c r="CF30" s="93"/>
      <c r="CG30" s="93"/>
      <c r="CH30" s="93"/>
      <c r="CI30" s="93"/>
      <c r="CJ30" s="93"/>
      <c r="CK30" s="113"/>
      <c r="CL30" s="101">
        <f t="shared" si="37"/>
        <v>0</v>
      </c>
      <c r="CM30" s="93"/>
      <c r="CN30" s="93"/>
      <c r="CO30" s="93"/>
      <c r="CP30" s="93"/>
      <c r="CQ30" s="93"/>
      <c r="CR30" s="113"/>
      <c r="CS30" s="101">
        <f t="shared" si="38"/>
        <v>0</v>
      </c>
      <c r="CT30" s="93"/>
      <c r="CU30" s="93"/>
      <c r="CV30" s="93"/>
      <c r="CW30" s="93"/>
      <c r="CX30" s="93"/>
      <c r="CY30" s="113"/>
      <c r="CZ30" s="101">
        <f t="shared" si="39"/>
        <v>0</v>
      </c>
      <c r="DA30" s="93"/>
      <c r="DB30" s="93"/>
      <c r="DC30" s="93"/>
      <c r="DD30" s="93"/>
      <c r="DE30" s="93"/>
      <c r="DF30" s="113"/>
      <c r="DG30" s="101">
        <f t="shared" si="40"/>
        <v>0</v>
      </c>
      <c r="DH30" s="93"/>
      <c r="DI30" s="93"/>
      <c r="DJ30" s="93"/>
      <c r="DK30" s="93"/>
      <c r="DL30" s="93"/>
      <c r="DM30" s="100"/>
    </row>
    <row r="31" spans="2:117" x14ac:dyDescent="0.15">
      <c r="B31" s="24"/>
      <c r="C31" s="29"/>
      <c r="D31" s="72" t="s">
        <v>203</v>
      </c>
      <c r="E31" s="67">
        <v>261</v>
      </c>
      <c r="F31" s="101">
        <f t="shared" si="25"/>
        <v>0</v>
      </c>
      <c r="G31" s="93"/>
      <c r="H31" s="93"/>
      <c r="I31" s="93"/>
      <c r="J31" s="93"/>
      <c r="K31" s="93"/>
      <c r="L31" s="113"/>
      <c r="M31" s="101">
        <f t="shared" si="26"/>
        <v>0</v>
      </c>
      <c r="N31" s="93"/>
      <c r="O31" s="93"/>
      <c r="P31" s="93"/>
      <c r="Q31" s="93"/>
      <c r="R31" s="93"/>
      <c r="S31" s="113"/>
      <c r="T31" s="101">
        <f t="shared" si="27"/>
        <v>0</v>
      </c>
      <c r="U31" s="93"/>
      <c r="V31" s="93"/>
      <c r="W31" s="93"/>
      <c r="X31" s="93"/>
      <c r="Y31" s="93"/>
      <c r="Z31" s="113"/>
      <c r="AA31" s="101">
        <f t="shared" si="28"/>
        <v>0</v>
      </c>
      <c r="AB31" s="93"/>
      <c r="AC31" s="93"/>
      <c r="AD31" s="93"/>
      <c r="AE31" s="93"/>
      <c r="AF31" s="93"/>
      <c r="AG31" s="113"/>
      <c r="AH31" s="101">
        <f t="shared" si="29"/>
        <v>0</v>
      </c>
      <c r="AI31" s="93"/>
      <c r="AJ31" s="93"/>
      <c r="AK31" s="93"/>
      <c r="AL31" s="93"/>
      <c r="AM31" s="93"/>
      <c r="AN31" s="113"/>
      <c r="AO31" s="101">
        <f t="shared" si="30"/>
        <v>0</v>
      </c>
      <c r="AP31" s="93"/>
      <c r="AQ31" s="93"/>
      <c r="AR31" s="93"/>
      <c r="AS31" s="93"/>
      <c r="AT31" s="93"/>
      <c r="AU31" s="113"/>
      <c r="AV31" s="101">
        <f t="shared" si="31"/>
        <v>0</v>
      </c>
      <c r="AW31" s="93"/>
      <c r="AX31" s="93"/>
      <c r="AY31" s="93"/>
      <c r="AZ31" s="93"/>
      <c r="BA31" s="93"/>
      <c r="BB31" s="113"/>
      <c r="BC31" s="101">
        <f t="shared" si="32"/>
        <v>0</v>
      </c>
      <c r="BD31" s="93"/>
      <c r="BE31" s="93"/>
      <c r="BF31" s="93"/>
      <c r="BG31" s="93"/>
      <c r="BH31" s="93"/>
      <c r="BI31" s="113"/>
      <c r="BJ31" s="101">
        <f t="shared" si="33"/>
        <v>0</v>
      </c>
      <c r="BK31" s="93"/>
      <c r="BL31" s="93"/>
      <c r="BM31" s="93"/>
      <c r="BN31" s="93"/>
      <c r="BO31" s="93"/>
      <c r="BP31" s="113"/>
      <c r="BQ31" s="101">
        <f t="shared" si="34"/>
        <v>0</v>
      </c>
      <c r="BR31" s="93"/>
      <c r="BS31" s="93"/>
      <c r="BT31" s="93"/>
      <c r="BU31" s="93"/>
      <c r="BV31" s="93"/>
      <c r="BW31" s="113"/>
      <c r="BX31" s="101">
        <f t="shared" si="35"/>
        <v>0</v>
      </c>
      <c r="BY31" s="93"/>
      <c r="BZ31" s="93"/>
      <c r="CA31" s="93"/>
      <c r="CB31" s="93"/>
      <c r="CC31" s="93"/>
      <c r="CD31" s="113"/>
      <c r="CE31" s="101">
        <f t="shared" si="36"/>
        <v>0</v>
      </c>
      <c r="CF31" s="93"/>
      <c r="CG31" s="93"/>
      <c r="CH31" s="93"/>
      <c r="CI31" s="93"/>
      <c r="CJ31" s="93"/>
      <c r="CK31" s="113"/>
      <c r="CL31" s="101">
        <f t="shared" si="37"/>
        <v>0</v>
      </c>
      <c r="CM31" s="93"/>
      <c r="CN31" s="93"/>
      <c r="CO31" s="93"/>
      <c r="CP31" s="93"/>
      <c r="CQ31" s="93"/>
      <c r="CR31" s="113"/>
      <c r="CS31" s="101">
        <f t="shared" si="38"/>
        <v>0</v>
      </c>
      <c r="CT31" s="93"/>
      <c r="CU31" s="93"/>
      <c r="CV31" s="93"/>
      <c r="CW31" s="93"/>
      <c r="CX31" s="93"/>
      <c r="CY31" s="113"/>
      <c r="CZ31" s="101">
        <f t="shared" si="39"/>
        <v>0</v>
      </c>
      <c r="DA31" s="93"/>
      <c r="DB31" s="93"/>
      <c r="DC31" s="93"/>
      <c r="DD31" s="93"/>
      <c r="DE31" s="93"/>
      <c r="DF31" s="113"/>
      <c r="DG31" s="101">
        <f t="shared" si="40"/>
        <v>0</v>
      </c>
      <c r="DH31" s="93"/>
      <c r="DI31" s="93"/>
      <c r="DJ31" s="93"/>
      <c r="DK31" s="93"/>
      <c r="DL31" s="93"/>
      <c r="DM31" s="100"/>
    </row>
    <row r="32" spans="2:117" x14ac:dyDescent="0.15">
      <c r="B32" s="24"/>
      <c r="C32" s="29"/>
      <c r="D32" s="72" t="s">
        <v>201</v>
      </c>
      <c r="E32" s="67">
        <v>271</v>
      </c>
      <c r="F32" s="101">
        <f t="shared" si="25"/>
        <v>0</v>
      </c>
      <c r="G32" s="93"/>
      <c r="H32" s="93"/>
      <c r="I32" s="93"/>
      <c r="J32" s="93"/>
      <c r="K32" s="93"/>
      <c r="L32" s="113"/>
      <c r="M32" s="101">
        <f t="shared" si="26"/>
        <v>0</v>
      </c>
      <c r="N32" s="93"/>
      <c r="O32" s="93"/>
      <c r="P32" s="93"/>
      <c r="Q32" s="93"/>
      <c r="R32" s="93"/>
      <c r="S32" s="113"/>
      <c r="T32" s="101">
        <f t="shared" si="27"/>
        <v>0</v>
      </c>
      <c r="U32" s="93"/>
      <c r="V32" s="93"/>
      <c r="W32" s="93"/>
      <c r="X32" s="93"/>
      <c r="Y32" s="93"/>
      <c r="Z32" s="113"/>
      <c r="AA32" s="101">
        <f t="shared" si="28"/>
        <v>0</v>
      </c>
      <c r="AB32" s="93"/>
      <c r="AC32" s="93"/>
      <c r="AD32" s="93"/>
      <c r="AE32" s="93"/>
      <c r="AF32" s="93"/>
      <c r="AG32" s="113"/>
      <c r="AH32" s="101">
        <f t="shared" si="29"/>
        <v>0</v>
      </c>
      <c r="AI32" s="93"/>
      <c r="AJ32" s="93"/>
      <c r="AK32" s="93"/>
      <c r="AL32" s="93"/>
      <c r="AM32" s="93"/>
      <c r="AN32" s="113"/>
      <c r="AO32" s="101">
        <f t="shared" si="30"/>
        <v>0</v>
      </c>
      <c r="AP32" s="93"/>
      <c r="AQ32" s="93"/>
      <c r="AR32" s="93"/>
      <c r="AS32" s="93"/>
      <c r="AT32" s="93"/>
      <c r="AU32" s="113"/>
      <c r="AV32" s="101">
        <f t="shared" si="31"/>
        <v>0</v>
      </c>
      <c r="AW32" s="93"/>
      <c r="AX32" s="93"/>
      <c r="AY32" s="93"/>
      <c r="AZ32" s="93"/>
      <c r="BA32" s="93"/>
      <c r="BB32" s="113"/>
      <c r="BC32" s="101">
        <f t="shared" si="32"/>
        <v>0</v>
      </c>
      <c r="BD32" s="93"/>
      <c r="BE32" s="93"/>
      <c r="BF32" s="93"/>
      <c r="BG32" s="93"/>
      <c r="BH32" s="93"/>
      <c r="BI32" s="113"/>
      <c r="BJ32" s="101">
        <f t="shared" si="33"/>
        <v>0</v>
      </c>
      <c r="BK32" s="93"/>
      <c r="BL32" s="93"/>
      <c r="BM32" s="93"/>
      <c r="BN32" s="93"/>
      <c r="BO32" s="93"/>
      <c r="BP32" s="113"/>
      <c r="BQ32" s="101">
        <f t="shared" si="34"/>
        <v>0</v>
      </c>
      <c r="BR32" s="93"/>
      <c r="BS32" s="93"/>
      <c r="BT32" s="93"/>
      <c r="BU32" s="93"/>
      <c r="BV32" s="93"/>
      <c r="BW32" s="113"/>
      <c r="BX32" s="101">
        <f t="shared" si="35"/>
        <v>0</v>
      </c>
      <c r="BY32" s="93"/>
      <c r="BZ32" s="93"/>
      <c r="CA32" s="93"/>
      <c r="CB32" s="93"/>
      <c r="CC32" s="93"/>
      <c r="CD32" s="113"/>
      <c r="CE32" s="101">
        <f t="shared" si="36"/>
        <v>0</v>
      </c>
      <c r="CF32" s="93"/>
      <c r="CG32" s="93"/>
      <c r="CH32" s="93"/>
      <c r="CI32" s="93"/>
      <c r="CJ32" s="93"/>
      <c r="CK32" s="113"/>
      <c r="CL32" s="101">
        <f t="shared" si="37"/>
        <v>0</v>
      </c>
      <c r="CM32" s="93"/>
      <c r="CN32" s="93"/>
      <c r="CO32" s="93"/>
      <c r="CP32" s="93"/>
      <c r="CQ32" s="93"/>
      <c r="CR32" s="113"/>
      <c r="CS32" s="101">
        <f t="shared" si="38"/>
        <v>0</v>
      </c>
      <c r="CT32" s="93"/>
      <c r="CU32" s="93"/>
      <c r="CV32" s="93"/>
      <c r="CW32" s="93"/>
      <c r="CX32" s="93"/>
      <c r="CY32" s="113"/>
      <c r="CZ32" s="101">
        <f t="shared" si="39"/>
        <v>0</v>
      </c>
      <c r="DA32" s="93"/>
      <c r="DB32" s="93"/>
      <c r="DC32" s="93"/>
      <c r="DD32" s="93"/>
      <c r="DE32" s="93"/>
      <c r="DF32" s="113"/>
      <c r="DG32" s="101">
        <f t="shared" si="40"/>
        <v>0</v>
      </c>
      <c r="DH32" s="93"/>
      <c r="DI32" s="93"/>
      <c r="DJ32" s="93"/>
      <c r="DK32" s="93"/>
      <c r="DL32" s="93"/>
      <c r="DM32" s="100"/>
    </row>
    <row r="33" spans="2:117" ht="33.75" x14ac:dyDescent="0.15">
      <c r="B33" s="24"/>
      <c r="C33" s="29"/>
      <c r="D33" s="72" t="s">
        <v>206</v>
      </c>
      <c r="E33" s="67">
        <v>300</v>
      </c>
      <c r="F33" s="131">
        <f t="shared" ref="F33:AK33" si="41">SUM(F34:F40)</f>
        <v>6813.0798999999997</v>
      </c>
      <c r="G33" s="131">
        <f t="shared" si="41"/>
        <v>0</v>
      </c>
      <c r="H33" s="131">
        <f t="shared" si="41"/>
        <v>0</v>
      </c>
      <c r="I33" s="131">
        <f t="shared" si="41"/>
        <v>5228.6185999999998</v>
      </c>
      <c r="J33" s="131">
        <f t="shared" si="41"/>
        <v>1584.4612999999999</v>
      </c>
      <c r="K33" s="131">
        <f t="shared" si="41"/>
        <v>0</v>
      </c>
      <c r="L33" s="132">
        <f t="shared" si="41"/>
        <v>0</v>
      </c>
      <c r="M33" s="131">
        <f t="shared" si="41"/>
        <v>33177.141300000003</v>
      </c>
      <c r="N33" s="131">
        <f t="shared" si="41"/>
        <v>0</v>
      </c>
      <c r="O33" s="131">
        <f t="shared" si="41"/>
        <v>0</v>
      </c>
      <c r="P33" s="131">
        <f t="shared" si="41"/>
        <v>25069.417700000002</v>
      </c>
      <c r="Q33" s="131">
        <f t="shared" si="41"/>
        <v>8107.7236000000003</v>
      </c>
      <c r="R33" s="131">
        <f t="shared" si="41"/>
        <v>0</v>
      </c>
      <c r="S33" s="132">
        <f t="shared" si="41"/>
        <v>0</v>
      </c>
      <c r="T33" s="131">
        <f t="shared" si="41"/>
        <v>0</v>
      </c>
      <c r="U33" s="131">
        <f t="shared" si="41"/>
        <v>0</v>
      </c>
      <c r="V33" s="131">
        <f t="shared" si="41"/>
        <v>0</v>
      </c>
      <c r="W33" s="131">
        <f t="shared" si="41"/>
        <v>0</v>
      </c>
      <c r="X33" s="131">
        <f t="shared" si="41"/>
        <v>0</v>
      </c>
      <c r="Y33" s="131">
        <f t="shared" si="41"/>
        <v>0</v>
      </c>
      <c r="Z33" s="132">
        <f t="shared" si="41"/>
        <v>0</v>
      </c>
      <c r="AA33" s="131">
        <f t="shared" si="41"/>
        <v>0</v>
      </c>
      <c r="AB33" s="131">
        <f t="shared" si="41"/>
        <v>0</v>
      </c>
      <c r="AC33" s="131">
        <f t="shared" si="41"/>
        <v>0</v>
      </c>
      <c r="AD33" s="131">
        <f t="shared" si="41"/>
        <v>0</v>
      </c>
      <c r="AE33" s="131">
        <f t="shared" si="41"/>
        <v>0</v>
      </c>
      <c r="AF33" s="131">
        <f t="shared" si="41"/>
        <v>0</v>
      </c>
      <c r="AG33" s="132">
        <f t="shared" si="41"/>
        <v>0</v>
      </c>
      <c r="AH33" s="131">
        <f t="shared" si="41"/>
        <v>0</v>
      </c>
      <c r="AI33" s="131">
        <f t="shared" si="41"/>
        <v>0</v>
      </c>
      <c r="AJ33" s="131">
        <f t="shared" si="41"/>
        <v>0</v>
      </c>
      <c r="AK33" s="131">
        <f t="shared" si="41"/>
        <v>0</v>
      </c>
      <c r="AL33" s="131">
        <f t="shared" ref="AL33:BQ33" si="42">SUM(AL34:AL40)</f>
        <v>0</v>
      </c>
      <c r="AM33" s="131">
        <f t="shared" si="42"/>
        <v>0</v>
      </c>
      <c r="AN33" s="132">
        <f t="shared" si="42"/>
        <v>0</v>
      </c>
      <c r="AO33" s="131">
        <f t="shared" si="42"/>
        <v>0</v>
      </c>
      <c r="AP33" s="131">
        <f t="shared" si="42"/>
        <v>0</v>
      </c>
      <c r="AQ33" s="131">
        <f t="shared" si="42"/>
        <v>0</v>
      </c>
      <c r="AR33" s="131">
        <f t="shared" si="42"/>
        <v>0</v>
      </c>
      <c r="AS33" s="131">
        <f t="shared" si="42"/>
        <v>0</v>
      </c>
      <c r="AT33" s="131">
        <f t="shared" si="42"/>
        <v>0</v>
      </c>
      <c r="AU33" s="132">
        <f t="shared" si="42"/>
        <v>0</v>
      </c>
      <c r="AV33" s="131">
        <f t="shared" si="42"/>
        <v>0</v>
      </c>
      <c r="AW33" s="131">
        <f t="shared" si="42"/>
        <v>0</v>
      </c>
      <c r="AX33" s="131">
        <f t="shared" si="42"/>
        <v>0</v>
      </c>
      <c r="AY33" s="131">
        <f t="shared" si="42"/>
        <v>0</v>
      </c>
      <c r="AZ33" s="131">
        <f t="shared" si="42"/>
        <v>0</v>
      </c>
      <c r="BA33" s="131">
        <f t="shared" si="42"/>
        <v>0</v>
      </c>
      <c r="BB33" s="132">
        <f t="shared" si="42"/>
        <v>0</v>
      </c>
      <c r="BC33" s="131">
        <f t="shared" si="42"/>
        <v>0</v>
      </c>
      <c r="BD33" s="131">
        <f t="shared" si="42"/>
        <v>0</v>
      </c>
      <c r="BE33" s="131">
        <f t="shared" si="42"/>
        <v>0</v>
      </c>
      <c r="BF33" s="131">
        <f t="shared" si="42"/>
        <v>0</v>
      </c>
      <c r="BG33" s="131">
        <f t="shared" si="42"/>
        <v>0</v>
      </c>
      <c r="BH33" s="131">
        <f t="shared" si="42"/>
        <v>0</v>
      </c>
      <c r="BI33" s="132">
        <f t="shared" si="42"/>
        <v>0</v>
      </c>
      <c r="BJ33" s="131">
        <f t="shared" si="42"/>
        <v>0</v>
      </c>
      <c r="BK33" s="131">
        <f t="shared" si="42"/>
        <v>0</v>
      </c>
      <c r="BL33" s="131">
        <f t="shared" si="42"/>
        <v>0</v>
      </c>
      <c r="BM33" s="131">
        <f t="shared" si="42"/>
        <v>0</v>
      </c>
      <c r="BN33" s="131">
        <f t="shared" si="42"/>
        <v>0</v>
      </c>
      <c r="BO33" s="131">
        <f t="shared" si="42"/>
        <v>0</v>
      </c>
      <c r="BP33" s="132">
        <f t="shared" si="42"/>
        <v>0</v>
      </c>
      <c r="BQ33" s="131">
        <f t="shared" si="42"/>
        <v>0</v>
      </c>
      <c r="BR33" s="131">
        <f t="shared" ref="BR33:CW33" si="43">SUM(BR34:BR40)</f>
        <v>0</v>
      </c>
      <c r="BS33" s="131">
        <f t="shared" si="43"/>
        <v>0</v>
      </c>
      <c r="BT33" s="131">
        <f t="shared" si="43"/>
        <v>0</v>
      </c>
      <c r="BU33" s="131">
        <f t="shared" si="43"/>
        <v>0</v>
      </c>
      <c r="BV33" s="131">
        <f t="shared" si="43"/>
        <v>0</v>
      </c>
      <c r="BW33" s="132">
        <f t="shared" si="43"/>
        <v>0</v>
      </c>
      <c r="BX33" s="131">
        <f t="shared" si="43"/>
        <v>0</v>
      </c>
      <c r="BY33" s="131">
        <f t="shared" si="43"/>
        <v>0</v>
      </c>
      <c r="BZ33" s="131">
        <f t="shared" si="43"/>
        <v>0</v>
      </c>
      <c r="CA33" s="131">
        <f t="shared" si="43"/>
        <v>0</v>
      </c>
      <c r="CB33" s="131">
        <f t="shared" si="43"/>
        <v>0</v>
      </c>
      <c r="CC33" s="131">
        <f t="shared" si="43"/>
        <v>0</v>
      </c>
      <c r="CD33" s="132">
        <f t="shared" si="43"/>
        <v>0</v>
      </c>
      <c r="CE33" s="131">
        <f t="shared" si="43"/>
        <v>0</v>
      </c>
      <c r="CF33" s="131">
        <f t="shared" si="43"/>
        <v>0</v>
      </c>
      <c r="CG33" s="131">
        <f t="shared" si="43"/>
        <v>0</v>
      </c>
      <c r="CH33" s="131">
        <f t="shared" si="43"/>
        <v>0</v>
      </c>
      <c r="CI33" s="131">
        <f t="shared" si="43"/>
        <v>0</v>
      </c>
      <c r="CJ33" s="131">
        <f t="shared" si="43"/>
        <v>0</v>
      </c>
      <c r="CK33" s="132">
        <f t="shared" si="43"/>
        <v>0</v>
      </c>
      <c r="CL33" s="131">
        <f t="shared" si="43"/>
        <v>0</v>
      </c>
      <c r="CM33" s="131">
        <f t="shared" si="43"/>
        <v>0</v>
      </c>
      <c r="CN33" s="131">
        <f t="shared" si="43"/>
        <v>0</v>
      </c>
      <c r="CO33" s="131">
        <f t="shared" si="43"/>
        <v>0</v>
      </c>
      <c r="CP33" s="131">
        <f t="shared" si="43"/>
        <v>0</v>
      </c>
      <c r="CQ33" s="131">
        <f t="shared" si="43"/>
        <v>0</v>
      </c>
      <c r="CR33" s="132">
        <f t="shared" si="43"/>
        <v>0</v>
      </c>
      <c r="CS33" s="131">
        <f t="shared" si="43"/>
        <v>0</v>
      </c>
      <c r="CT33" s="131">
        <f t="shared" si="43"/>
        <v>0</v>
      </c>
      <c r="CU33" s="131">
        <f t="shared" si="43"/>
        <v>0</v>
      </c>
      <c r="CV33" s="131">
        <f t="shared" si="43"/>
        <v>0</v>
      </c>
      <c r="CW33" s="131">
        <f t="shared" si="43"/>
        <v>0</v>
      </c>
      <c r="CX33" s="131">
        <f t="shared" ref="CX33:DM33" si="44">SUM(CX34:CX40)</f>
        <v>0</v>
      </c>
      <c r="CY33" s="132">
        <f t="shared" si="44"/>
        <v>0</v>
      </c>
      <c r="CZ33" s="131">
        <f t="shared" si="44"/>
        <v>0</v>
      </c>
      <c r="DA33" s="131">
        <f t="shared" si="44"/>
        <v>0</v>
      </c>
      <c r="DB33" s="131">
        <f t="shared" si="44"/>
        <v>0</v>
      </c>
      <c r="DC33" s="131">
        <f t="shared" si="44"/>
        <v>0</v>
      </c>
      <c r="DD33" s="131">
        <f t="shared" si="44"/>
        <v>0</v>
      </c>
      <c r="DE33" s="131">
        <f t="shared" si="44"/>
        <v>0</v>
      </c>
      <c r="DF33" s="132">
        <f t="shared" si="44"/>
        <v>0</v>
      </c>
      <c r="DG33" s="131">
        <f t="shared" si="44"/>
        <v>0</v>
      </c>
      <c r="DH33" s="131">
        <f t="shared" si="44"/>
        <v>0</v>
      </c>
      <c r="DI33" s="131">
        <f t="shared" si="44"/>
        <v>0</v>
      </c>
      <c r="DJ33" s="131">
        <f t="shared" si="44"/>
        <v>0</v>
      </c>
      <c r="DK33" s="131">
        <f t="shared" si="44"/>
        <v>0</v>
      </c>
      <c r="DL33" s="131">
        <f t="shared" si="44"/>
        <v>0</v>
      </c>
      <c r="DM33" s="133">
        <f t="shared" si="44"/>
        <v>0</v>
      </c>
    </row>
    <row r="34" spans="2:117" ht="22.5" x14ac:dyDescent="0.15">
      <c r="B34" s="24"/>
      <c r="C34" s="29"/>
      <c r="D34" s="72" t="s">
        <v>198</v>
      </c>
      <c r="E34" s="67">
        <v>311</v>
      </c>
      <c r="F34" s="101">
        <f>SUM(G34:L34)</f>
        <v>0</v>
      </c>
      <c r="G34" s="93"/>
      <c r="H34" s="93"/>
      <c r="I34" s="93"/>
      <c r="J34" s="93"/>
      <c r="K34" s="93"/>
      <c r="L34" s="113"/>
      <c r="M34" s="101">
        <f>SUM(N34:S34)</f>
        <v>0</v>
      </c>
      <c r="N34" s="93"/>
      <c r="O34" s="93"/>
      <c r="P34" s="93"/>
      <c r="Q34" s="93"/>
      <c r="R34" s="93"/>
      <c r="S34" s="113"/>
      <c r="T34" s="101">
        <f>SUM(U34:Z34)</f>
        <v>0</v>
      </c>
      <c r="U34" s="93"/>
      <c r="V34" s="93"/>
      <c r="W34" s="93"/>
      <c r="X34" s="93"/>
      <c r="Y34" s="93"/>
      <c r="Z34" s="113"/>
      <c r="AA34" s="101">
        <f>SUM(AB34:AG34)</f>
        <v>0</v>
      </c>
      <c r="AB34" s="93"/>
      <c r="AC34" s="93"/>
      <c r="AD34" s="93"/>
      <c r="AE34" s="93"/>
      <c r="AF34" s="93"/>
      <c r="AG34" s="113"/>
      <c r="AH34" s="101">
        <f>SUM(AI34:AN34)</f>
        <v>0</v>
      </c>
      <c r="AI34" s="93"/>
      <c r="AJ34" s="93"/>
      <c r="AK34" s="93"/>
      <c r="AL34" s="93"/>
      <c r="AM34" s="93"/>
      <c r="AN34" s="113"/>
      <c r="AO34" s="101">
        <f>SUM(AP34:AU34)</f>
        <v>0</v>
      </c>
      <c r="AP34" s="93"/>
      <c r="AQ34" s="93"/>
      <c r="AR34" s="93"/>
      <c r="AS34" s="93"/>
      <c r="AT34" s="93"/>
      <c r="AU34" s="113"/>
      <c r="AV34" s="101">
        <f>SUM(AW34:BB34)</f>
        <v>0</v>
      </c>
      <c r="AW34" s="93"/>
      <c r="AX34" s="93"/>
      <c r="AY34" s="93"/>
      <c r="AZ34" s="93"/>
      <c r="BA34" s="93"/>
      <c r="BB34" s="113"/>
      <c r="BC34" s="101">
        <f>SUM(BD34:BI34)</f>
        <v>0</v>
      </c>
      <c r="BD34" s="93"/>
      <c r="BE34" s="93"/>
      <c r="BF34" s="93"/>
      <c r="BG34" s="93"/>
      <c r="BH34" s="93"/>
      <c r="BI34" s="113"/>
      <c r="BJ34" s="101">
        <f>SUM(BK34:BP34)</f>
        <v>0</v>
      </c>
      <c r="BK34" s="93"/>
      <c r="BL34" s="93"/>
      <c r="BM34" s="93"/>
      <c r="BN34" s="93"/>
      <c r="BO34" s="93"/>
      <c r="BP34" s="113"/>
      <c r="BQ34" s="101">
        <f>SUM(BR34:BW34)</f>
        <v>0</v>
      </c>
      <c r="BR34" s="93"/>
      <c r="BS34" s="93"/>
      <c r="BT34" s="93"/>
      <c r="BU34" s="93"/>
      <c r="BV34" s="93"/>
      <c r="BW34" s="113"/>
      <c r="BX34" s="101">
        <f>SUM(BY34:CD34)</f>
        <v>0</v>
      </c>
      <c r="BY34" s="93"/>
      <c r="BZ34" s="93"/>
      <c r="CA34" s="93"/>
      <c r="CB34" s="93"/>
      <c r="CC34" s="93"/>
      <c r="CD34" s="113"/>
      <c r="CE34" s="101">
        <f>SUM(CF34:CK34)</f>
        <v>0</v>
      </c>
      <c r="CF34" s="93"/>
      <c r="CG34" s="93"/>
      <c r="CH34" s="93"/>
      <c r="CI34" s="93"/>
      <c r="CJ34" s="93"/>
      <c r="CK34" s="113"/>
      <c r="CL34" s="101">
        <f>SUM(CM34:CR34)</f>
        <v>0</v>
      </c>
      <c r="CM34" s="93"/>
      <c r="CN34" s="93"/>
      <c r="CO34" s="93"/>
      <c r="CP34" s="93"/>
      <c r="CQ34" s="93"/>
      <c r="CR34" s="113"/>
      <c r="CS34" s="101">
        <f>SUM(CT34:CY34)</f>
        <v>0</v>
      </c>
      <c r="CT34" s="93"/>
      <c r="CU34" s="93"/>
      <c r="CV34" s="93"/>
      <c r="CW34" s="93"/>
      <c r="CX34" s="93"/>
      <c r="CY34" s="113"/>
      <c r="CZ34" s="101">
        <f>SUM(DA34:DF34)</f>
        <v>0</v>
      </c>
      <c r="DA34" s="93"/>
      <c r="DB34" s="93"/>
      <c r="DC34" s="93"/>
      <c r="DD34" s="93"/>
      <c r="DE34" s="93"/>
      <c r="DF34" s="113"/>
      <c r="DG34" s="101">
        <f>SUM(DH34:DM34)</f>
        <v>0</v>
      </c>
      <c r="DH34" s="93"/>
      <c r="DI34" s="93"/>
      <c r="DJ34" s="93"/>
      <c r="DK34" s="93"/>
      <c r="DL34" s="93"/>
      <c r="DM34" s="100"/>
    </row>
    <row r="35" spans="2:117" ht="22.5" x14ac:dyDescent="0.15">
      <c r="B35" s="24"/>
      <c r="C35" s="29"/>
      <c r="D35" s="72" t="s">
        <v>199</v>
      </c>
      <c r="E35" s="67">
        <v>321</v>
      </c>
      <c r="F35" s="101">
        <f t="shared" ref="F35:F40" si="45">SUM(G35:L35)</f>
        <v>0</v>
      </c>
      <c r="G35" s="93"/>
      <c r="H35" s="93"/>
      <c r="I35" s="93"/>
      <c r="J35" s="93"/>
      <c r="K35" s="93"/>
      <c r="L35" s="113"/>
      <c r="M35" s="101">
        <f t="shared" ref="M35:M40" si="46">SUM(N35:S35)</f>
        <v>0</v>
      </c>
      <c r="N35" s="93"/>
      <c r="O35" s="93"/>
      <c r="P35" s="93"/>
      <c r="Q35" s="93"/>
      <c r="R35" s="93"/>
      <c r="S35" s="113"/>
      <c r="T35" s="101">
        <f t="shared" ref="T35:T40" si="47">SUM(U35:Z35)</f>
        <v>0</v>
      </c>
      <c r="U35" s="93"/>
      <c r="V35" s="93"/>
      <c r="W35" s="93"/>
      <c r="X35" s="93"/>
      <c r="Y35" s="93"/>
      <c r="Z35" s="113"/>
      <c r="AA35" s="101">
        <f t="shared" ref="AA35:AA40" si="48">SUM(AB35:AG35)</f>
        <v>0</v>
      </c>
      <c r="AB35" s="93"/>
      <c r="AC35" s="93"/>
      <c r="AD35" s="93"/>
      <c r="AE35" s="93"/>
      <c r="AF35" s="93"/>
      <c r="AG35" s="113"/>
      <c r="AH35" s="101">
        <f t="shared" ref="AH35:AH40" si="49">SUM(AI35:AN35)</f>
        <v>0</v>
      </c>
      <c r="AI35" s="93"/>
      <c r="AJ35" s="93"/>
      <c r="AK35" s="93"/>
      <c r="AL35" s="93"/>
      <c r="AM35" s="93"/>
      <c r="AN35" s="113"/>
      <c r="AO35" s="101">
        <f t="shared" ref="AO35:AO40" si="50">SUM(AP35:AU35)</f>
        <v>0</v>
      </c>
      <c r="AP35" s="93"/>
      <c r="AQ35" s="93"/>
      <c r="AR35" s="93"/>
      <c r="AS35" s="93"/>
      <c r="AT35" s="93"/>
      <c r="AU35" s="113"/>
      <c r="AV35" s="101">
        <f t="shared" ref="AV35:AV40" si="51">SUM(AW35:BB35)</f>
        <v>0</v>
      </c>
      <c r="AW35" s="93"/>
      <c r="AX35" s="93"/>
      <c r="AY35" s="93"/>
      <c r="AZ35" s="93"/>
      <c r="BA35" s="93"/>
      <c r="BB35" s="113"/>
      <c r="BC35" s="101">
        <f t="shared" ref="BC35:BC40" si="52">SUM(BD35:BI35)</f>
        <v>0</v>
      </c>
      <c r="BD35" s="93"/>
      <c r="BE35" s="93"/>
      <c r="BF35" s="93"/>
      <c r="BG35" s="93"/>
      <c r="BH35" s="93"/>
      <c r="BI35" s="113"/>
      <c r="BJ35" s="101">
        <f t="shared" ref="BJ35:BJ40" si="53">SUM(BK35:BP35)</f>
        <v>0</v>
      </c>
      <c r="BK35" s="93"/>
      <c r="BL35" s="93"/>
      <c r="BM35" s="93"/>
      <c r="BN35" s="93"/>
      <c r="BO35" s="93"/>
      <c r="BP35" s="113"/>
      <c r="BQ35" s="101">
        <f t="shared" ref="BQ35:BQ40" si="54">SUM(BR35:BW35)</f>
        <v>0</v>
      </c>
      <c r="BR35" s="93"/>
      <c r="BS35" s="93"/>
      <c r="BT35" s="93"/>
      <c r="BU35" s="93"/>
      <c r="BV35" s="93"/>
      <c r="BW35" s="113"/>
      <c r="BX35" s="101">
        <f t="shared" ref="BX35:BX40" si="55">SUM(BY35:CD35)</f>
        <v>0</v>
      </c>
      <c r="BY35" s="93"/>
      <c r="BZ35" s="93"/>
      <c r="CA35" s="93"/>
      <c r="CB35" s="93"/>
      <c r="CC35" s="93"/>
      <c r="CD35" s="113"/>
      <c r="CE35" s="101">
        <f t="shared" ref="CE35:CE40" si="56">SUM(CF35:CK35)</f>
        <v>0</v>
      </c>
      <c r="CF35" s="93"/>
      <c r="CG35" s="93"/>
      <c r="CH35" s="93"/>
      <c r="CI35" s="93"/>
      <c r="CJ35" s="93"/>
      <c r="CK35" s="113"/>
      <c r="CL35" s="101">
        <f t="shared" ref="CL35:CL40" si="57">SUM(CM35:CR35)</f>
        <v>0</v>
      </c>
      <c r="CM35" s="93"/>
      <c r="CN35" s="93"/>
      <c r="CO35" s="93"/>
      <c r="CP35" s="93"/>
      <c r="CQ35" s="93"/>
      <c r="CR35" s="113"/>
      <c r="CS35" s="101">
        <f t="shared" ref="CS35:CS40" si="58">SUM(CT35:CY35)</f>
        <v>0</v>
      </c>
      <c r="CT35" s="93"/>
      <c r="CU35" s="93"/>
      <c r="CV35" s="93"/>
      <c r="CW35" s="93"/>
      <c r="CX35" s="93"/>
      <c r="CY35" s="113"/>
      <c r="CZ35" s="101">
        <f t="shared" ref="CZ35:CZ40" si="59">SUM(DA35:DF35)</f>
        <v>0</v>
      </c>
      <c r="DA35" s="93"/>
      <c r="DB35" s="93"/>
      <c r="DC35" s="93"/>
      <c r="DD35" s="93"/>
      <c r="DE35" s="93"/>
      <c r="DF35" s="113"/>
      <c r="DG35" s="101">
        <f t="shared" ref="DG35:DG40" si="60">SUM(DH35:DM35)</f>
        <v>0</v>
      </c>
      <c r="DH35" s="93"/>
      <c r="DI35" s="93"/>
      <c r="DJ35" s="93"/>
      <c r="DK35" s="93"/>
      <c r="DL35" s="93"/>
      <c r="DM35" s="100"/>
    </row>
    <row r="36" spans="2:117" x14ac:dyDescent="0.15">
      <c r="C36" s="51"/>
      <c r="D36" s="72" t="s">
        <v>200</v>
      </c>
      <c r="E36" s="67">
        <v>331</v>
      </c>
      <c r="F36" s="101">
        <f t="shared" si="45"/>
        <v>0</v>
      </c>
      <c r="G36" s="93"/>
      <c r="H36" s="93"/>
      <c r="I36" s="93"/>
      <c r="J36" s="93"/>
      <c r="K36" s="93"/>
      <c r="L36" s="113"/>
      <c r="M36" s="101">
        <f t="shared" si="46"/>
        <v>0</v>
      </c>
      <c r="N36" s="93"/>
      <c r="O36" s="93"/>
      <c r="P36" s="93"/>
      <c r="Q36" s="93"/>
      <c r="R36" s="93"/>
      <c r="S36" s="113"/>
      <c r="T36" s="101">
        <f t="shared" si="47"/>
        <v>0</v>
      </c>
      <c r="U36" s="93"/>
      <c r="V36" s="93"/>
      <c r="W36" s="93"/>
      <c r="X36" s="93"/>
      <c r="Y36" s="93"/>
      <c r="Z36" s="113"/>
      <c r="AA36" s="101">
        <f t="shared" si="48"/>
        <v>0</v>
      </c>
      <c r="AB36" s="93"/>
      <c r="AC36" s="93"/>
      <c r="AD36" s="93"/>
      <c r="AE36" s="93"/>
      <c r="AF36" s="93"/>
      <c r="AG36" s="113"/>
      <c r="AH36" s="101">
        <f t="shared" si="49"/>
        <v>0</v>
      </c>
      <c r="AI36" s="93"/>
      <c r="AJ36" s="93"/>
      <c r="AK36" s="93"/>
      <c r="AL36" s="93"/>
      <c r="AM36" s="93"/>
      <c r="AN36" s="113"/>
      <c r="AO36" s="101">
        <f t="shared" si="50"/>
        <v>0</v>
      </c>
      <c r="AP36" s="93"/>
      <c r="AQ36" s="93"/>
      <c r="AR36" s="93"/>
      <c r="AS36" s="93"/>
      <c r="AT36" s="93"/>
      <c r="AU36" s="113"/>
      <c r="AV36" s="101">
        <f t="shared" si="51"/>
        <v>0</v>
      </c>
      <c r="AW36" s="93"/>
      <c r="AX36" s="93"/>
      <c r="AY36" s="93"/>
      <c r="AZ36" s="93"/>
      <c r="BA36" s="93"/>
      <c r="BB36" s="113"/>
      <c r="BC36" s="101">
        <f t="shared" si="52"/>
        <v>0</v>
      </c>
      <c r="BD36" s="93"/>
      <c r="BE36" s="93"/>
      <c r="BF36" s="93"/>
      <c r="BG36" s="93"/>
      <c r="BH36" s="93"/>
      <c r="BI36" s="113"/>
      <c r="BJ36" s="101">
        <f t="shared" si="53"/>
        <v>0</v>
      </c>
      <c r="BK36" s="93"/>
      <c r="BL36" s="93"/>
      <c r="BM36" s="93"/>
      <c r="BN36" s="93"/>
      <c r="BO36" s="93"/>
      <c r="BP36" s="113"/>
      <c r="BQ36" s="101">
        <f t="shared" si="54"/>
        <v>0</v>
      </c>
      <c r="BR36" s="93"/>
      <c r="BS36" s="93"/>
      <c r="BT36" s="93"/>
      <c r="BU36" s="93"/>
      <c r="BV36" s="93"/>
      <c r="BW36" s="113"/>
      <c r="BX36" s="101">
        <f t="shared" si="55"/>
        <v>0</v>
      </c>
      <c r="BY36" s="93"/>
      <c r="BZ36" s="93"/>
      <c r="CA36" s="93"/>
      <c r="CB36" s="93"/>
      <c r="CC36" s="93"/>
      <c r="CD36" s="113"/>
      <c r="CE36" s="101">
        <f t="shared" si="56"/>
        <v>0</v>
      </c>
      <c r="CF36" s="93"/>
      <c r="CG36" s="93"/>
      <c r="CH36" s="93"/>
      <c r="CI36" s="93"/>
      <c r="CJ36" s="93"/>
      <c r="CK36" s="113"/>
      <c r="CL36" s="101">
        <f t="shared" si="57"/>
        <v>0</v>
      </c>
      <c r="CM36" s="93"/>
      <c r="CN36" s="93"/>
      <c r="CO36" s="93"/>
      <c r="CP36" s="93"/>
      <c r="CQ36" s="93"/>
      <c r="CR36" s="113"/>
      <c r="CS36" s="101">
        <f t="shared" si="58"/>
        <v>0</v>
      </c>
      <c r="CT36" s="93"/>
      <c r="CU36" s="93"/>
      <c r="CV36" s="93"/>
      <c r="CW36" s="93"/>
      <c r="CX36" s="93"/>
      <c r="CY36" s="113"/>
      <c r="CZ36" s="101">
        <f t="shared" si="59"/>
        <v>0</v>
      </c>
      <c r="DA36" s="93"/>
      <c r="DB36" s="93"/>
      <c r="DC36" s="93"/>
      <c r="DD36" s="93"/>
      <c r="DE36" s="93"/>
      <c r="DF36" s="113"/>
      <c r="DG36" s="101">
        <f t="shared" si="60"/>
        <v>0</v>
      </c>
      <c r="DH36" s="93"/>
      <c r="DI36" s="93"/>
      <c r="DJ36" s="93"/>
      <c r="DK36" s="93"/>
      <c r="DL36" s="93"/>
      <c r="DM36" s="100"/>
    </row>
    <row r="37" spans="2:117" x14ac:dyDescent="0.15">
      <c r="C37" s="51"/>
      <c r="D37" s="72" t="s">
        <v>202</v>
      </c>
      <c r="E37" s="67">
        <v>341</v>
      </c>
      <c r="F37" s="101">
        <f t="shared" si="45"/>
        <v>6813.0798999999997</v>
      </c>
      <c r="G37" s="93"/>
      <c r="H37" s="93"/>
      <c r="I37" s="93">
        <v>5228.6185999999998</v>
      </c>
      <c r="J37" s="93">
        <v>1584.4612999999999</v>
      </c>
      <c r="K37" s="93"/>
      <c r="L37" s="113"/>
      <c r="M37" s="101">
        <f t="shared" si="46"/>
        <v>33177.141300000003</v>
      </c>
      <c r="N37" s="93"/>
      <c r="O37" s="93"/>
      <c r="P37" s="93">
        <v>25069.417700000002</v>
      </c>
      <c r="Q37" s="93">
        <v>8107.7236000000003</v>
      </c>
      <c r="R37" s="93"/>
      <c r="S37" s="113"/>
      <c r="T37" s="101">
        <f t="shared" si="47"/>
        <v>0</v>
      </c>
      <c r="U37" s="93"/>
      <c r="V37" s="93"/>
      <c r="W37" s="93"/>
      <c r="X37" s="93"/>
      <c r="Y37" s="93"/>
      <c r="Z37" s="113"/>
      <c r="AA37" s="101">
        <f t="shared" si="48"/>
        <v>0</v>
      </c>
      <c r="AB37" s="93"/>
      <c r="AC37" s="93"/>
      <c r="AD37" s="93"/>
      <c r="AE37" s="93"/>
      <c r="AF37" s="93"/>
      <c r="AG37" s="113"/>
      <c r="AH37" s="101">
        <f t="shared" si="49"/>
        <v>0</v>
      </c>
      <c r="AI37" s="93"/>
      <c r="AJ37" s="93"/>
      <c r="AK37" s="93"/>
      <c r="AL37" s="93"/>
      <c r="AM37" s="93"/>
      <c r="AN37" s="113"/>
      <c r="AO37" s="101">
        <f t="shared" si="50"/>
        <v>0</v>
      </c>
      <c r="AP37" s="93"/>
      <c r="AQ37" s="93"/>
      <c r="AR37" s="93"/>
      <c r="AS37" s="93"/>
      <c r="AT37" s="93"/>
      <c r="AU37" s="113"/>
      <c r="AV37" s="101">
        <f t="shared" si="51"/>
        <v>0</v>
      </c>
      <c r="AW37" s="93"/>
      <c r="AX37" s="93"/>
      <c r="AY37" s="93"/>
      <c r="AZ37" s="93"/>
      <c r="BA37" s="93"/>
      <c r="BB37" s="113"/>
      <c r="BC37" s="101">
        <f t="shared" si="52"/>
        <v>0</v>
      </c>
      <c r="BD37" s="93"/>
      <c r="BE37" s="93"/>
      <c r="BF37" s="93"/>
      <c r="BG37" s="93"/>
      <c r="BH37" s="93"/>
      <c r="BI37" s="113"/>
      <c r="BJ37" s="101">
        <f t="shared" si="53"/>
        <v>0</v>
      </c>
      <c r="BK37" s="93"/>
      <c r="BL37" s="93"/>
      <c r="BM37" s="93"/>
      <c r="BN37" s="93"/>
      <c r="BO37" s="93"/>
      <c r="BP37" s="113"/>
      <c r="BQ37" s="101">
        <f t="shared" si="54"/>
        <v>0</v>
      </c>
      <c r="BR37" s="93"/>
      <c r="BS37" s="93"/>
      <c r="BT37" s="93"/>
      <c r="BU37" s="93"/>
      <c r="BV37" s="93"/>
      <c r="BW37" s="113"/>
      <c r="BX37" s="101">
        <f t="shared" si="55"/>
        <v>0</v>
      </c>
      <c r="BY37" s="93"/>
      <c r="BZ37" s="93"/>
      <c r="CA37" s="93"/>
      <c r="CB37" s="93"/>
      <c r="CC37" s="93"/>
      <c r="CD37" s="113"/>
      <c r="CE37" s="101">
        <f t="shared" si="56"/>
        <v>0</v>
      </c>
      <c r="CF37" s="93"/>
      <c r="CG37" s="93"/>
      <c r="CH37" s="93"/>
      <c r="CI37" s="93"/>
      <c r="CJ37" s="93"/>
      <c r="CK37" s="113"/>
      <c r="CL37" s="101">
        <f t="shared" si="57"/>
        <v>0</v>
      </c>
      <c r="CM37" s="93"/>
      <c r="CN37" s="93"/>
      <c r="CO37" s="93"/>
      <c r="CP37" s="93"/>
      <c r="CQ37" s="93"/>
      <c r="CR37" s="113"/>
      <c r="CS37" s="101">
        <f t="shared" si="58"/>
        <v>0</v>
      </c>
      <c r="CT37" s="93"/>
      <c r="CU37" s="93"/>
      <c r="CV37" s="93"/>
      <c r="CW37" s="93"/>
      <c r="CX37" s="93"/>
      <c r="CY37" s="113"/>
      <c r="CZ37" s="101">
        <f t="shared" si="59"/>
        <v>0</v>
      </c>
      <c r="DA37" s="93"/>
      <c r="DB37" s="93"/>
      <c r="DC37" s="93"/>
      <c r="DD37" s="93"/>
      <c r="DE37" s="93"/>
      <c r="DF37" s="113"/>
      <c r="DG37" s="101">
        <f t="shared" si="60"/>
        <v>0</v>
      </c>
      <c r="DH37" s="93"/>
      <c r="DI37" s="93"/>
      <c r="DJ37" s="93"/>
      <c r="DK37" s="93"/>
      <c r="DL37" s="93"/>
      <c r="DM37" s="100"/>
    </row>
    <row r="38" spans="2:117" x14ac:dyDescent="0.15">
      <c r="C38" s="51"/>
      <c r="D38" s="91" t="s">
        <v>205</v>
      </c>
      <c r="E38" s="67">
        <v>351</v>
      </c>
      <c r="F38" s="101">
        <f t="shared" si="45"/>
        <v>0</v>
      </c>
      <c r="G38" s="93"/>
      <c r="H38" s="93"/>
      <c r="I38" s="93"/>
      <c r="J38" s="93"/>
      <c r="K38" s="93"/>
      <c r="L38" s="113"/>
      <c r="M38" s="101">
        <f t="shared" si="46"/>
        <v>0</v>
      </c>
      <c r="N38" s="93"/>
      <c r="O38" s="93"/>
      <c r="P38" s="93"/>
      <c r="Q38" s="93"/>
      <c r="R38" s="93"/>
      <c r="S38" s="113"/>
      <c r="T38" s="101">
        <f t="shared" si="47"/>
        <v>0</v>
      </c>
      <c r="U38" s="93"/>
      <c r="V38" s="93"/>
      <c r="W38" s="93"/>
      <c r="X38" s="93"/>
      <c r="Y38" s="93"/>
      <c r="Z38" s="113"/>
      <c r="AA38" s="101">
        <f t="shared" si="48"/>
        <v>0</v>
      </c>
      <c r="AB38" s="93"/>
      <c r="AC38" s="93"/>
      <c r="AD38" s="93"/>
      <c r="AE38" s="93"/>
      <c r="AF38" s="93"/>
      <c r="AG38" s="113"/>
      <c r="AH38" s="101">
        <f t="shared" si="49"/>
        <v>0</v>
      </c>
      <c r="AI38" s="93"/>
      <c r="AJ38" s="93"/>
      <c r="AK38" s="93"/>
      <c r="AL38" s="93"/>
      <c r="AM38" s="93"/>
      <c r="AN38" s="113"/>
      <c r="AO38" s="101">
        <f t="shared" si="50"/>
        <v>0</v>
      </c>
      <c r="AP38" s="93"/>
      <c r="AQ38" s="93"/>
      <c r="AR38" s="93"/>
      <c r="AS38" s="93"/>
      <c r="AT38" s="93"/>
      <c r="AU38" s="113"/>
      <c r="AV38" s="101">
        <f t="shared" si="51"/>
        <v>0</v>
      </c>
      <c r="AW38" s="93"/>
      <c r="AX38" s="93"/>
      <c r="AY38" s="93"/>
      <c r="AZ38" s="93"/>
      <c r="BA38" s="93"/>
      <c r="BB38" s="113"/>
      <c r="BC38" s="101">
        <f t="shared" si="52"/>
        <v>0</v>
      </c>
      <c r="BD38" s="93"/>
      <c r="BE38" s="93"/>
      <c r="BF38" s="93"/>
      <c r="BG38" s="93"/>
      <c r="BH38" s="93"/>
      <c r="BI38" s="113"/>
      <c r="BJ38" s="101">
        <f t="shared" si="53"/>
        <v>0</v>
      </c>
      <c r="BK38" s="93"/>
      <c r="BL38" s="93"/>
      <c r="BM38" s="93"/>
      <c r="BN38" s="93"/>
      <c r="BO38" s="93"/>
      <c r="BP38" s="113"/>
      <c r="BQ38" s="101">
        <f t="shared" si="54"/>
        <v>0</v>
      </c>
      <c r="BR38" s="93"/>
      <c r="BS38" s="93"/>
      <c r="BT38" s="93"/>
      <c r="BU38" s="93"/>
      <c r="BV38" s="93"/>
      <c r="BW38" s="113"/>
      <c r="BX38" s="101">
        <f t="shared" si="55"/>
        <v>0</v>
      </c>
      <c r="BY38" s="93"/>
      <c r="BZ38" s="93"/>
      <c r="CA38" s="93"/>
      <c r="CB38" s="93"/>
      <c r="CC38" s="93"/>
      <c r="CD38" s="113"/>
      <c r="CE38" s="101">
        <f t="shared" si="56"/>
        <v>0</v>
      </c>
      <c r="CF38" s="93"/>
      <c r="CG38" s="93"/>
      <c r="CH38" s="93"/>
      <c r="CI38" s="93"/>
      <c r="CJ38" s="93"/>
      <c r="CK38" s="113"/>
      <c r="CL38" s="101">
        <f t="shared" si="57"/>
        <v>0</v>
      </c>
      <c r="CM38" s="93"/>
      <c r="CN38" s="93"/>
      <c r="CO38" s="93"/>
      <c r="CP38" s="93"/>
      <c r="CQ38" s="93"/>
      <c r="CR38" s="113"/>
      <c r="CS38" s="101">
        <f t="shared" si="58"/>
        <v>0</v>
      </c>
      <c r="CT38" s="93"/>
      <c r="CU38" s="93"/>
      <c r="CV38" s="93"/>
      <c r="CW38" s="93"/>
      <c r="CX38" s="93"/>
      <c r="CY38" s="113"/>
      <c r="CZ38" s="101">
        <f t="shared" si="59"/>
        <v>0</v>
      </c>
      <c r="DA38" s="93"/>
      <c r="DB38" s="93"/>
      <c r="DC38" s="93"/>
      <c r="DD38" s="93"/>
      <c r="DE38" s="93"/>
      <c r="DF38" s="113"/>
      <c r="DG38" s="101">
        <f t="shared" si="60"/>
        <v>0</v>
      </c>
      <c r="DH38" s="93"/>
      <c r="DI38" s="93"/>
      <c r="DJ38" s="93"/>
      <c r="DK38" s="93"/>
      <c r="DL38" s="93"/>
      <c r="DM38" s="100"/>
    </row>
    <row r="39" spans="2:117" x14ac:dyDescent="0.15">
      <c r="C39" s="51"/>
      <c r="D39" s="72" t="s">
        <v>203</v>
      </c>
      <c r="E39" s="67">
        <v>361</v>
      </c>
      <c r="F39" s="101">
        <f t="shared" si="45"/>
        <v>0</v>
      </c>
      <c r="G39" s="93"/>
      <c r="H39" s="93"/>
      <c r="I39" s="93"/>
      <c r="J39" s="93"/>
      <c r="K39" s="93"/>
      <c r="L39" s="113"/>
      <c r="M39" s="101">
        <f t="shared" si="46"/>
        <v>0</v>
      </c>
      <c r="N39" s="93"/>
      <c r="O39" s="93"/>
      <c r="P39" s="93"/>
      <c r="Q39" s="93"/>
      <c r="R39" s="93"/>
      <c r="S39" s="113"/>
      <c r="T39" s="101">
        <f t="shared" si="47"/>
        <v>0</v>
      </c>
      <c r="U39" s="93"/>
      <c r="V39" s="93"/>
      <c r="W39" s="93"/>
      <c r="X39" s="93"/>
      <c r="Y39" s="93"/>
      <c r="Z39" s="113"/>
      <c r="AA39" s="101">
        <f t="shared" si="48"/>
        <v>0</v>
      </c>
      <c r="AB39" s="93"/>
      <c r="AC39" s="93"/>
      <c r="AD39" s="93"/>
      <c r="AE39" s="93"/>
      <c r="AF39" s="93"/>
      <c r="AG39" s="113"/>
      <c r="AH39" s="101">
        <f t="shared" si="49"/>
        <v>0</v>
      </c>
      <c r="AI39" s="93"/>
      <c r="AJ39" s="93"/>
      <c r="AK39" s="93"/>
      <c r="AL39" s="93"/>
      <c r="AM39" s="93"/>
      <c r="AN39" s="113"/>
      <c r="AO39" s="101">
        <f t="shared" si="50"/>
        <v>0</v>
      </c>
      <c r="AP39" s="93"/>
      <c r="AQ39" s="93"/>
      <c r="AR39" s="93"/>
      <c r="AS39" s="93"/>
      <c r="AT39" s="93"/>
      <c r="AU39" s="113"/>
      <c r="AV39" s="101">
        <f t="shared" si="51"/>
        <v>0</v>
      </c>
      <c r="AW39" s="93"/>
      <c r="AX39" s="93"/>
      <c r="AY39" s="93"/>
      <c r="AZ39" s="93"/>
      <c r="BA39" s="93"/>
      <c r="BB39" s="113"/>
      <c r="BC39" s="101">
        <f t="shared" si="52"/>
        <v>0</v>
      </c>
      <c r="BD39" s="93"/>
      <c r="BE39" s="93"/>
      <c r="BF39" s="93"/>
      <c r="BG39" s="93"/>
      <c r="BH39" s="93"/>
      <c r="BI39" s="113"/>
      <c r="BJ39" s="101">
        <f t="shared" si="53"/>
        <v>0</v>
      </c>
      <c r="BK39" s="93"/>
      <c r="BL39" s="93"/>
      <c r="BM39" s="93"/>
      <c r="BN39" s="93"/>
      <c r="BO39" s="93"/>
      <c r="BP39" s="113"/>
      <c r="BQ39" s="101">
        <f t="shared" si="54"/>
        <v>0</v>
      </c>
      <c r="BR39" s="93"/>
      <c r="BS39" s="93"/>
      <c r="BT39" s="93"/>
      <c r="BU39" s="93"/>
      <c r="BV39" s="93"/>
      <c r="BW39" s="113"/>
      <c r="BX39" s="101">
        <f t="shared" si="55"/>
        <v>0</v>
      </c>
      <c r="BY39" s="93"/>
      <c r="BZ39" s="93"/>
      <c r="CA39" s="93"/>
      <c r="CB39" s="93"/>
      <c r="CC39" s="93"/>
      <c r="CD39" s="113"/>
      <c r="CE39" s="101">
        <f t="shared" si="56"/>
        <v>0</v>
      </c>
      <c r="CF39" s="93"/>
      <c r="CG39" s="93"/>
      <c r="CH39" s="93"/>
      <c r="CI39" s="93"/>
      <c r="CJ39" s="93"/>
      <c r="CK39" s="113"/>
      <c r="CL39" s="101">
        <f t="shared" si="57"/>
        <v>0</v>
      </c>
      <c r="CM39" s="93"/>
      <c r="CN39" s="93"/>
      <c r="CO39" s="93"/>
      <c r="CP39" s="93"/>
      <c r="CQ39" s="93"/>
      <c r="CR39" s="113"/>
      <c r="CS39" s="101">
        <f t="shared" si="58"/>
        <v>0</v>
      </c>
      <c r="CT39" s="93"/>
      <c r="CU39" s="93"/>
      <c r="CV39" s="93"/>
      <c r="CW39" s="93"/>
      <c r="CX39" s="93"/>
      <c r="CY39" s="113"/>
      <c r="CZ39" s="101">
        <f t="shared" si="59"/>
        <v>0</v>
      </c>
      <c r="DA39" s="93"/>
      <c r="DB39" s="93"/>
      <c r="DC39" s="93"/>
      <c r="DD39" s="93"/>
      <c r="DE39" s="93"/>
      <c r="DF39" s="113"/>
      <c r="DG39" s="101">
        <f t="shared" si="60"/>
        <v>0</v>
      </c>
      <c r="DH39" s="93"/>
      <c r="DI39" s="93"/>
      <c r="DJ39" s="93"/>
      <c r="DK39" s="93"/>
      <c r="DL39" s="93"/>
      <c r="DM39" s="100"/>
    </row>
    <row r="40" spans="2:117" x14ac:dyDescent="0.15">
      <c r="C40" s="51"/>
      <c r="D40" s="72" t="s">
        <v>201</v>
      </c>
      <c r="E40" s="67">
        <v>371</v>
      </c>
      <c r="F40" s="101">
        <f t="shared" si="45"/>
        <v>0</v>
      </c>
      <c r="G40" s="93"/>
      <c r="H40" s="93"/>
      <c r="I40" s="93"/>
      <c r="J40" s="93"/>
      <c r="K40" s="93"/>
      <c r="L40" s="113"/>
      <c r="M40" s="101">
        <f t="shared" si="46"/>
        <v>0</v>
      </c>
      <c r="N40" s="93"/>
      <c r="O40" s="93"/>
      <c r="P40" s="93"/>
      <c r="Q40" s="93"/>
      <c r="R40" s="93"/>
      <c r="S40" s="113"/>
      <c r="T40" s="101">
        <f t="shared" si="47"/>
        <v>0</v>
      </c>
      <c r="U40" s="93"/>
      <c r="V40" s="93"/>
      <c r="W40" s="93"/>
      <c r="X40" s="93"/>
      <c r="Y40" s="93"/>
      <c r="Z40" s="113"/>
      <c r="AA40" s="101">
        <f t="shared" si="48"/>
        <v>0</v>
      </c>
      <c r="AB40" s="93"/>
      <c r="AC40" s="93"/>
      <c r="AD40" s="93"/>
      <c r="AE40" s="93"/>
      <c r="AF40" s="93"/>
      <c r="AG40" s="113"/>
      <c r="AH40" s="101">
        <f t="shared" si="49"/>
        <v>0</v>
      </c>
      <c r="AI40" s="93"/>
      <c r="AJ40" s="93"/>
      <c r="AK40" s="93"/>
      <c r="AL40" s="93"/>
      <c r="AM40" s="93"/>
      <c r="AN40" s="113"/>
      <c r="AO40" s="101">
        <f t="shared" si="50"/>
        <v>0</v>
      </c>
      <c r="AP40" s="93"/>
      <c r="AQ40" s="93"/>
      <c r="AR40" s="93"/>
      <c r="AS40" s="93"/>
      <c r="AT40" s="93"/>
      <c r="AU40" s="113"/>
      <c r="AV40" s="101">
        <f t="shared" si="51"/>
        <v>0</v>
      </c>
      <c r="AW40" s="93"/>
      <c r="AX40" s="93"/>
      <c r="AY40" s="93"/>
      <c r="AZ40" s="93"/>
      <c r="BA40" s="93"/>
      <c r="BB40" s="113"/>
      <c r="BC40" s="101">
        <f t="shared" si="52"/>
        <v>0</v>
      </c>
      <c r="BD40" s="93"/>
      <c r="BE40" s="93"/>
      <c r="BF40" s="93"/>
      <c r="BG40" s="93"/>
      <c r="BH40" s="93"/>
      <c r="BI40" s="113"/>
      <c r="BJ40" s="101">
        <f t="shared" si="53"/>
        <v>0</v>
      </c>
      <c r="BK40" s="93"/>
      <c r="BL40" s="93"/>
      <c r="BM40" s="93"/>
      <c r="BN40" s="93"/>
      <c r="BO40" s="93"/>
      <c r="BP40" s="113"/>
      <c r="BQ40" s="101">
        <f t="shared" si="54"/>
        <v>0</v>
      </c>
      <c r="BR40" s="93"/>
      <c r="BS40" s="93"/>
      <c r="BT40" s="93"/>
      <c r="BU40" s="93"/>
      <c r="BV40" s="93"/>
      <c r="BW40" s="113"/>
      <c r="BX40" s="101">
        <f t="shared" si="55"/>
        <v>0</v>
      </c>
      <c r="BY40" s="93"/>
      <c r="BZ40" s="93"/>
      <c r="CA40" s="93"/>
      <c r="CB40" s="93"/>
      <c r="CC40" s="93"/>
      <c r="CD40" s="113"/>
      <c r="CE40" s="101">
        <f t="shared" si="56"/>
        <v>0</v>
      </c>
      <c r="CF40" s="93"/>
      <c r="CG40" s="93"/>
      <c r="CH40" s="93"/>
      <c r="CI40" s="93"/>
      <c r="CJ40" s="93"/>
      <c r="CK40" s="113"/>
      <c r="CL40" s="101">
        <f t="shared" si="57"/>
        <v>0</v>
      </c>
      <c r="CM40" s="93"/>
      <c r="CN40" s="93"/>
      <c r="CO40" s="93"/>
      <c r="CP40" s="93"/>
      <c r="CQ40" s="93"/>
      <c r="CR40" s="113"/>
      <c r="CS40" s="101">
        <f t="shared" si="58"/>
        <v>0</v>
      </c>
      <c r="CT40" s="93"/>
      <c r="CU40" s="93"/>
      <c r="CV40" s="93"/>
      <c r="CW40" s="93"/>
      <c r="CX40" s="93"/>
      <c r="CY40" s="113"/>
      <c r="CZ40" s="101">
        <f t="shared" si="59"/>
        <v>0</v>
      </c>
      <c r="DA40" s="93"/>
      <c r="DB40" s="93"/>
      <c r="DC40" s="93"/>
      <c r="DD40" s="93"/>
      <c r="DE40" s="93"/>
      <c r="DF40" s="113"/>
      <c r="DG40" s="101">
        <f t="shared" si="60"/>
        <v>0</v>
      </c>
      <c r="DH40" s="93"/>
      <c r="DI40" s="93"/>
      <c r="DJ40" s="93"/>
      <c r="DK40" s="93"/>
      <c r="DL40" s="93"/>
      <c r="DM40" s="100"/>
    </row>
    <row r="41" spans="2:117" ht="33.75" x14ac:dyDescent="0.15">
      <c r="C41" s="51"/>
      <c r="D41" s="72" t="s">
        <v>207</v>
      </c>
      <c r="E41" s="67">
        <v>400</v>
      </c>
      <c r="F41" s="131">
        <f t="shared" ref="F41:AK41" si="61">SUM(F42:F48)</f>
        <v>78.544799999999995</v>
      </c>
      <c r="G41" s="131">
        <f t="shared" si="61"/>
        <v>0</v>
      </c>
      <c r="H41" s="131">
        <f t="shared" si="61"/>
        <v>0</v>
      </c>
      <c r="I41" s="131">
        <f t="shared" si="61"/>
        <v>8.94</v>
      </c>
      <c r="J41" s="131">
        <f t="shared" si="61"/>
        <v>69.604799999999997</v>
      </c>
      <c r="K41" s="131">
        <f t="shared" si="61"/>
        <v>0</v>
      </c>
      <c r="L41" s="132">
        <f t="shared" si="61"/>
        <v>0</v>
      </c>
      <c r="M41" s="131">
        <f t="shared" si="61"/>
        <v>399.0582</v>
      </c>
      <c r="N41" s="131">
        <f t="shared" si="61"/>
        <v>0</v>
      </c>
      <c r="O41" s="131">
        <f t="shared" si="61"/>
        <v>0</v>
      </c>
      <c r="P41" s="131">
        <f t="shared" si="61"/>
        <v>43.911999999999999</v>
      </c>
      <c r="Q41" s="131">
        <f t="shared" si="61"/>
        <v>355.14620000000002</v>
      </c>
      <c r="R41" s="131">
        <f t="shared" si="61"/>
        <v>0</v>
      </c>
      <c r="S41" s="132">
        <f t="shared" si="61"/>
        <v>0</v>
      </c>
      <c r="T41" s="131">
        <f t="shared" si="61"/>
        <v>0</v>
      </c>
      <c r="U41" s="131">
        <f t="shared" si="61"/>
        <v>0</v>
      </c>
      <c r="V41" s="131">
        <f t="shared" si="61"/>
        <v>0</v>
      </c>
      <c r="W41" s="131">
        <f t="shared" si="61"/>
        <v>0</v>
      </c>
      <c r="X41" s="131">
        <f t="shared" si="61"/>
        <v>0</v>
      </c>
      <c r="Y41" s="131">
        <f t="shared" si="61"/>
        <v>0</v>
      </c>
      <c r="Z41" s="132">
        <f t="shared" si="61"/>
        <v>0</v>
      </c>
      <c r="AA41" s="131">
        <f t="shared" si="61"/>
        <v>0</v>
      </c>
      <c r="AB41" s="131">
        <f t="shared" si="61"/>
        <v>0</v>
      </c>
      <c r="AC41" s="131">
        <f t="shared" si="61"/>
        <v>0</v>
      </c>
      <c r="AD41" s="131">
        <f t="shared" si="61"/>
        <v>0</v>
      </c>
      <c r="AE41" s="131">
        <f t="shared" si="61"/>
        <v>0</v>
      </c>
      <c r="AF41" s="131">
        <f t="shared" si="61"/>
        <v>0</v>
      </c>
      <c r="AG41" s="132">
        <f t="shared" si="61"/>
        <v>0</v>
      </c>
      <c r="AH41" s="131">
        <f t="shared" si="61"/>
        <v>0</v>
      </c>
      <c r="AI41" s="131">
        <f t="shared" si="61"/>
        <v>0</v>
      </c>
      <c r="AJ41" s="131">
        <f t="shared" si="61"/>
        <v>0</v>
      </c>
      <c r="AK41" s="131">
        <f t="shared" si="61"/>
        <v>0</v>
      </c>
      <c r="AL41" s="131">
        <f t="shared" ref="AL41:BQ41" si="62">SUM(AL42:AL48)</f>
        <v>0</v>
      </c>
      <c r="AM41" s="131">
        <f t="shared" si="62"/>
        <v>0</v>
      </c>
      <c r="AN41" s="132">
        <f t="shared" si="62"/>
        <v>0</v>
      </c>
      <c r="AO41" s="131">
        <f t="shared" si="62"/>
        <v>0</v>
      </c>
      <c r="AP41" s="131">
        <f t="shared" si="62"/>
        <v>0</v>
      </c>
      <c r="AQ41" s="131">
        <f t="shared" si="62"/>
        <v>0</v>
      </c>
      <c r="AR41" s="131">
        <f t="shared" si="62"/>
        <v>0</v>
      </c>
      <c r="AS41" s="131">
        <f t="shared" si="62"/>
        <v>0</v>
      </c>
      <c r="AT41" s="131">
        <f t="shared" si="62"/>
        <v>0</v>
      </c>
      <c r="AU41" s="132">
        <f t="shared" si="62"/>
        <v>0</v>
      </c>
      <c r="AV41" s="131">
        <f t="shared" si="62"/>
        <v>0</v>
      </c>
      <c r="AW41" s="131">
        <f t="shared" si="62"/>
        <v>0</v>
      </c>
      <c r="AX41" s="131">
        <f t="shared" si="62"/>
        <v>0</v>
      </c>
      <c r="AY41" s="131">
        <f t="shared" si="62"/>
        <v>0</v>
      </c>
      <c r="AZ41" s="131">
        <f t="shared" si="62"/>
        <v>0</v>
      </c>
      <c r="BA41" s="131">
        <f t="shared" si="62"/>
        <v>0</v>
      </c>
      <c r="BB41" s="132">
        <f t="shared" si="62"/>
        <v>0</v>
      </c>
      <c r="BC41" s="131">
        <f t="shared" si="62"/>
        <v>0</v>
      </c>
      <c r="BD41" s="131">
        <f t="shared" si="62"/>
        <v>0</v>
      </c>
      <c r="BE41" s="131">
        <f t="shared" si="62"/>
        <v>0</v>
      </c>
      <c r="BF41" s="131">
        <f t="shared" si="62"/>
        <v>0</v>
      </c>
      <c r="BG41" s="131">
        <f t="shared" si="62"/>
        <v>0</v>
      </c>
      <c r="BH41" s="131">
        <f t="shared" si="62"/>
        <v>0</v>
      </c>
      <c r="BI41" s="132">
        <f t="shared" si="62"/>
        <v>0</v>
      </c>
      <c r="BJ41" s="131">
        <f t="shared" si="62"/>
        <v>0</v>
      </c>
      <c r="BK41" s="131">
        <f t="shared" si="62"/>
        <v>0</v>
      </c>
      <c r="BL41" s="131">
        <f t="shared" si="62"/>
        <v>0</v>
      </c>
      <c r="BM41" s="131">
        <f t="shared" si="62"/>
        <v>0</v>
      </c>
      <c r="BN41" s="131">
        <f t="shared" si="62"/>
        <v>0</v>
      </c>
      <c r="BO41" s="131">
        <f t="shared" si="62"/>
        <v>0</v>
      </c>
      <c r="BP41" s="132">
        <f t="shared" si="62"/>
        <v>0</v>
      </c>
      <c r="BQ41" s="131">
        <f t="shared" si="62"/>
        <v>0</v>
      </c>
      <c r="BR41" s="131">
        <f t="shared" ref="BR41:CW41" si="63">SUM(BR42:BR48)</f>
        <v>0</v>
      </c>
      <c r="BS41" s="131">
        <f t="shared" si="63"/>
        <v>0</v>
      </c>
      <c r="BT41" s="131">
        <f t="shared" si="63"/>
        <v>0</v>
      </c>
      <c r="BU41" s="131">
        <f t="shared" si="63"/>
        <v>0</v>
      </c>
      <c r="BV41" s="131">
        <f t="shared" si="63"/>
        <v>0</v>
      </c>
      <c r="BW41" s="132">
        <f t="shared" si="63"/>
        <v>0</v>
      </c>
      <c r="BX41" s="131">
        <f t="shared" si="63"/>
        <v>0</v>
      </c>
      <c r="BY41" s="131">
        <f t="shared" si="63"/>
        <v>0</v>
      </c>
      <c r="BZ41" s="131">
        <f t="shared" si="63"/>
        <v>0</v>
      </c>
      <c r="CA41" s="131">
        <f t="shared" si="63"/>
        <v>0</v>
      </c>
      <c r="CB41" s="131">
        <f t="shared" si="63"/>
        <v>0</v>
      </c>
      <c r="CC41" s="131">
        <f t="shared" si="63"/>
        <v>0</v>
      </c>
      <c r="CD41" s="132">
        <f t="shared" si="63"/>
        <v>0</v>
      </c>
      <c r="CE41" s="131">
        <f t="shared" si="63"/>
        <v>0</v>
      </c>
      <c r="CF41" s="131">
        <f t="shared" si="63"/>
        <v>0</v>
      </c>
      <c r="CG41" s="131">
        <f t="shared" si="63"/>
        <v>0</v>
      </c>
      <c r="CH41" s="131">
        <f t="shared" si="63"/>
        <v>0</v>
      </c>
      <c r="CI41" s="131">
        <f t="shared" si="63"/>
        <v>0</v>
      </c>
      <c r="CJ41" s="131">
        <f t="shared" si="63"/>
        <v>0</v>
      </c>
      <c r="CK41" s="132">
        <f t="shared" si="63"/>
        <v>0</v>
      </c>
      <c r="CL41" s="131">
        <f t="shared" si="63"/>
        <v>0</v>
      </c>
      <c r="CM41" s="131">
        <f t="shared" si="63"/>
        <v>0</v>
      </c>
      <c r="CN41" s="131">
        <f t="shared" si="63"/>
        <v>0</v>
      </c>
      <c r="CO41" s="131">
        <f t="shared" si="63"/>
        <v>0</v>
      </c>
      <c r="CP41" s="131">
        <f t="shared" si="63"/>
        <v>0</v>
      </c>
      <c r="CQ41" s="131">
        <f t="shared" si="63"/>
        <v>0</v>
      </c>
      <c r="CR41" s="132">
        <f t="shared" si="63"/>
        <v>0</v>
      </c>
      <c r="CS41" s="131">
        <f t="shared" si="63"/>
        <v>0</v>
      </c>
      <c r="CT41" s="131">
        <f t="shared" si="63"/>
        <v>0</v>
      </c>
      <c r="CU41" s="131">
        <f t="shared" si="63"/>
        <v>0</v>
      </c>
      <c r="CV41" s="131">
        <f t="shared" si="63"/>
        <v>0</v>
      </c>
      <c r="CW41" s="131">
        <f t="shared" si="63"/>
        <v>0</v>
      </c>
      <c r="CX41" s="131">
        <f t="shared" ref="CX41:DM41" si="64">SUM(CX42:CX48)</f>
        <v>0</v>
      </c>
      <c r="CY41" s="132">
        <f t="shared" si="64"/>
        <v>0</v>
      </c>
      <c r="CZ41" s="131">
        <f t="shared" si="64"/>
        <v>0</v>
      </c>
      <c r="DA41" s="131">
        <f t="shared" si="64"/>
        <v>0</v>
      </c>
      <c r="DB41" s="131">
        <f t="shared" si="64"/>
        <v>0</v>
      </c>
      <c r="DC41" s="131">
        <f t="shared" si="64"/>
        <v>0</v>
      </c>
      <c r="DD41" s="131">
        <f t="shared" si="64"/>
        <v>0</v>
      </c>
      <c r="DE41" s="131">
        <f t="shared" si="64"/>
        <v>0</v>
      </c>
      <c r="DF41" s="132">
        <f t="shared" si="64"/>
        <v>0</v>
      </c>
      <c r="DG41" s="131">
        <f t="shared" si="64"/>
        <v>0</v>
      </c>
      <c r="DH41" s="131">
        <f t="shared" si="64"/>
        <v>0</v>
      </c>
      <c r="DI41" s="131">
        <f t="shared" si="64"/>
        <v>0</v>
      </c>
      <c r="DJ41" s="131">
        <f t="shared" si="64"/>
        <v>0</v>
      </c>
      <c r="DK41" s="131">
        <f t="shared" si="64"/>
        <v>0</v>
      </c>
      <c r="DL41" s="131">
        <f t="shared" si="64"/>
        <v>0</v>
      </c>
      <c r="DM41" s="133">
        <f t="shared" si="64"/>
        <v>0</v>
      </c>
    </row>
    <row r="42" spans="2:117" ht="22.5" x14ac:dyDescent="0.15">
      <c r="C42" s="51"/>
      <c r="D42" s="72" t="s">
        <v>198</v>
      </c>
      <c r="E42" s="67">
        <v>411</v>
      </c>
      <c r="F42" s="101">
        <f>SUM(G42:L42)</f>
        <v>0</v>
      </c>
      <c r="G42" s="93"/>
      <c r="H42" s="93"/>
      <c r="I42" s="93"/>
      <c r="J42" s="93"/>
      <c r="K42" s="93"/>
      <c r="L42" s="113"/>
      <c r="M42" s="101">
        <f>SUM(N42:S42)</f>
        <v>0</v>
      </c>
      <c r="N42" s="93"/>
      <c r="O42" s="93"/>
      <c r="P42" s="93"/>
      <c r="Q42" s="93"/>
      <c r="R42" s="93"/>
      <c r="S42" s="113"/>
      <c r="T42" s="101">
        <f>SUM(U42:Z42)</f>
        <v>0</v>
      </c>
      <c r="U42" s="93"/>
      <c r="V42" s="93"/>
      <c r="W42" s="93"/>
      <c r="X42" s="93"/>
      <c r="Y42" s="93"/>
      <c r="Z42" s="113"/>
      <c r="AA42" s="101">
        <f>SUM(AB42:AG42)</f>
        <v>0</v>
      </c>
      <c r="AB42" s="93"/>
      <c r="AC42" s="93"/>
      <c r="AD42" s="93"/>
      <c r="AE42" s="93"/>
      <c r="AF42" s="93"/>
      <c r="AG42" s="113"/>
      <c r="AH42" s="101">
        <f>SUM(AI42:AN42)</f>
        <v>0</v>
      </c>
      <c r="AI42" s="93"/>
      <c r="AJ42" s="93"/>
      <c r="AK42" s="93"/>
      <c r="AL42" s="93"/>
      <c r="AM42" s="93"/>
      <c r="AN42" s="113"/>
      <c r="AO42" s="101">
        <f>SUM(AP42:AU42)</f>
        <v>0</v>
      </c>
      <c r="AP42" s="93"/>
      <c r="AQ42" s="93"/>
      <c r="AR42" s="93"/>
      <c r="AS42" s="93"/>
      <c r="AT42" s="93"/>
      <c r="AU42" s="113"/>
      <c r="AV42" s="101">
        <f>SUM(AW42:BB42)</f>
        <v>0</v>
      </c>
      <c r="AW42" s="93"/>
      <c r="AX42" s="93"/>
      <c r="AY42" s="93"/>
      <c r="AZ42" s="93"/>
      <c r="BA42" s="93"/>
      <c r="BB42" s="113"/>
      <c r="BC42" s="101">
        <f>SUM(BD42:BI42)</f>
        <v>0</v>
      </c>
      <c r="BD42" s="93"/>
      <c r="BE42" s="93"/>
      <c r="BF42" s="93"/>
      <c r="BG42" s="93"/>
      <c r="BH42" s="93"/>
      <c r="BI42" s="113"/>
      <c r="BJ42" s="101">
        <f>SUM(BK42:BP42)</f>
        <v>0</v>
      </c>
      <c r="BK42" s="93"/>
      <c r="BL42" s="93"/>
      <c r="BM42" s="93"/>
      <c r="BN42" s="93"/>
      <c r="BO42" s="93"/>
      <c r="BP42" s="113"/>
      <c r="BQ42" s="101">
        <f>SUM(BR42:BW42)</f>
        <v>0</v>
      </c>
      <c r="BR42" s="93"/>
      <c r="BS42" s="93"/>
      <c r="BT42" s="93"/>
      <c r="BU42" s="93"/>
      <c r="BV42" s="93"/>
      <c r="BW42" s="113"/>
      <c r="BX42" s="101">
        <f>SUM(BY42:CD42)</f>
        <v>0</v>
      </c>
      <c r="BY42" s="93"/>
      <c r="BZ42" s="93"/>
      <c r="CA42" s="93"/>
      <c r="CB42" s="93"/>
      <c r="CC42" s="93"/>
      <c r="CD42" s="113"/>
      <c r="CE42" s="101">
        <f>SUM(CF42:CK42)</f>
        <v>0</v>
      </c>
      <c r="CF42" s="93"/>
      <c r="CG42" s="93"/>
      <c r="CH42" s="93"/>
      <c r="CI42" s="93"/>
      <c r="CJ42" s="93"/>
      <c r="CK42" s="113"/>
      <c r="CL42" s="101">
        <f>SUM(CM42:CR42)</f>
        <v>0</v>
      </c>
      <c r="CM42" s="93"/>
      <c r="CN42" s="93"/>
      <c r="CO42" s="93"/>
      <c r="CP42" s="93"/>
      <c r="CQ42" s="93"/>
      <c r="CR42" s="113"/>
      <c r="CS42" s="101">
        <f>SUM(CT42:CY42)</f>
        <v>0</v>
      </c>
      <c r="CT42" s="93"/>
      <c r="CU42" s="93"/>
      <c r="CV42" s="93"/>
      <c r="CW42" s="93"/>
      <c r="CX42" s="93"/>
      <c r="CY42" s="113"/>
      <c r="CZ42" s="101">
        <f>SUM(DA42:DF42)</f>
        <v>0</v>
      </c>
      <c r="DA42" s="93"/>
      <c r="DB42" s="93"/>
      <c r="DC42" s="93"/>
      <c r="DD42" s="93"/>
      <c r="DE42" s="93"/>
      <c r="DF42" s="113"/>
      <c r="DG42" s="101">
        <f>SUM(DH42:DM42)</f>
        <v>0</v>
      </c>
      <c r="DH42" s="93"/>
      <c r="DI42" s="93"/>
      <c r="DJ42" s="93"/>
      <c r="DK42" s="93"/>
      <c r="DL42" s="93"/>
      <c r="DM42" s="100"/>
    </row>
    <row r="43" spans="2:117" ht="22.5" x14ac:dyDescent="0.15">
      <c r="C43" s="51"/>
      <c r="D43" s="72" t="s">
        <v>199</v>
      </c>
      <c r="E43" s="67">
        <v>421</v>
      </c>
      <c r="F43" s="101">
        <f t="shared" ref="F43:F48" si="65">SUM(G43:L43)</f>
        <v>0</v>
      </c>
      <c r="G43" s="93"/>
      <c r="H43" s="93"/>
      <c r="I43" s="93"/>
      <c r="J43" s="93"/>
      <c r="K43" s="93"/>
      <c r="L43" s="113"/>
      <c r="M43" s="101">
        <f t="shared" ref="M43:M49" si="66">SUM(N43:S43)</f>
        <v>0</v>
      </c>
      <c r="N43" s="93"/>
      <c r="O43" s="93"/>
      <c r="P43" s="93"/>
      <c r="Q43" s="93"/>
      <c r="R43" s="93"/>
      <c r="S43" s="113"/>
      <c r="T43" s="101">
        <f t="shared" ref="T43:T49" si="67">SUM(U43:Z43)</f>
        <v>0</v>
      </c>
      <c r="U43" s="93"/>
      <c r="V43" s="93"/>
      <c r="W43" s="93"/>
      <c r="X43" s="93"/>
      <c r="Y43" s="93"/>
      <c r="Z43" s="113"/>
      <c r="AA43" s="101">
        <f t="shared" ref="AA43:AA49" si="68">SUM(AB43:AG43)</f>
        <v>0</v>
      </c>
      <c r="AB43" s="93"/>
      <c r="AC43" s="93"/>
      <c r="AD43" s="93"/>
      <c r="AE43" s="93"/>
      <c r="AF43" s="93"/>
      <c r="AG43" s="113"/>
      <c r="AH43" s="101">
        <f t="shared" ref="AH43:AH49" si="69">SUM(AI43:AN43)</f>
        <v>0</v>
      </c>
      <c r="AI43" s="93"/>
      <c r="AJ43" s="93"/>
      <c r="AK43" s="93"/>
      <c r="AL43" s="93"/>
      <c r="AM43" s="93"/>
      <c r="AN43" s="113"/>
      <c r="AO43" s="101">
        <f t="shared" ref="AO43:AO49" si="70">SUM(AP43:AU43)</f>
        <v>0</v>
      </c>
      <c r="AP43" s="93"/>
      <c r="AQ43" s="93"/>
      <c r="AR43" s="93"/>
      <c r="AS43" s="93"/>
      <c r="AT43" s="93"/>
      <c r="AU43" s="113"/>
      <c r="AV43" s="101">
        <f t="shared" ref="AV43:AV49" si="71">SUM(AW43:BB43)</f>
        <v>0</v>
      </c>
      <c r="AW43" s="93"/>
      <c r="AX43" s="93"/>
      <c r="AY43" s="93"/>
      <c r="AZ43" s="93"/>
      <c r="BA43" s="93"/>
      <c r="BB43" s="113"/>
      <c r="BC43" s="101">
        <f t="shared" ref="BC43:BC49" si="72">SUM(BD43:BI43)</f>
        <v>0</v>
      </c>
      <c r="BD43" s="93"/>
      <c r="BE43" s="93"/>
      <c r="BF43" s="93"/>
      <c r="BG43" s="93"/>
      <c r="BH43" s="93"/>
      <c r="BI43" s="113"/>
      <c r="BJ43" s="101">
        <f t="shared" ref="BJ43:BJ49" si="73">SUM(BK43:BP43)</f>
        <v>0</v>
      </c>
      <c r="BK43" s="93"/>
      <c r="BL43" s="93"/>
      <c r="BM43" s="93"/>
      <c r="BN43" s="93"/>
      <c r="BO43" s="93"/>
      <c r="BP43" s="113"/>
      <c r="BQ43" s="101">
        <f t="shared" ref="BQ43:BQ49" si="74">SUM(BR43:BW43)</f>
        <v>0</v>
      </c>
      <c r="BR43" s="93"/>
      <c r="BS43" s="93"/>
      <c r="BT43" s="93"/>
      <c r="BU43" s="93"/>
      <c r="BV43" s="93"/>
      <c r="BW43" s="113"/>
      <c r="BX43" s="101">
        <f t="shared" ref="BX43:BX49" si="75">SUM(BY43:CD43)</f>
        <v>0</v>
      </c>
      <c r="BY43" s="93"/>
      <c r="BZ43" s="93"/>
      <c r="CA43" s="93"/>
      <c r="CB43" s="93"/>
      <c r="CC43" s="93"/>
      <c r="CD43" s="113"/>
      <c r="CE43" s="101">
        <f t="shared" ref="CE43:CE49" si="76">SUM(CF43:CK43)</f>
        <v>0</v>
      </c>
      <c r="CF43" s="93"/>
      <c r="CG43" s="93"/>
      <c r="CH43" s="93"/>
      <c r="CI43" s="93"/>
      <c r="CJ43" s="93"/>
      <c r="CK43" s="113"/>
      <c r="CL43" s="101">
        <f t="shared" ref="CL43:CL49" si="77">SUM(CM43:CR43)</f>
        <v>0</v>
      </c>
      <c r="CM43" s="93"/>
      <c r="CN43" s="93"/>
      <c r="CO43" s="93"/>
      <c r="CP43" s="93"/>
      <c r="CQ43" s="93"/>
      <c r="CR43" s="113"/>
      <c r="CS43" s="101">
        <f t="shared" ref="CS43:CS49" si="78">SUM(CT43:CY43)</f>
        <v>0</v>
      </c>
      <c r="CT43" s="93"/>
      <c r="CU43" s="93"/>
      <c r="CV43" s="93"/>
      <c r="CW43" s="93"/>
      <c r="CX43" s="93"/>
      <c r="CY43" s="113"/>
      <c r="CZ43" s="101">
        <f t="shared" ref="CZ43:CZ49" si="79">SUM(DA43:DF43)</f>
        <v>0</v>
      </c>
      <c r="DA43" s="93"/>
      <c r="DB43" s="93"/>
      <c r="DC43" s="93"/>
      <c r="DD43" s="93"/>
      <c r="DE43" s="93"/>
      <c r="DF43" s="113"/>
      <c r="DG43" s="101">
        <f t="shared" ref="DG43:DG49" si="80">SUM(DH43:DM43)</f>
        <v>0</v>
      </c>
      <c r="DH43" s="93"/>
      <c r="DI43" s="93"/>
      <c r="DJ43" s="93"/>
      <c r="DK43" s="93"/>
      <c r="DL43" s="93"/>
      <c r="DM43" s="100"/>
    </row>
    <row r="44" spans="2:117" x14ac:dyDescent="0.15">
      <c r="C44" s="51"/>
      <c r="D44" s="72" t="s">
        <v>200</v>
      </c>
      <c r="E44" s="67">
        <v>431</v>
      </c>
      <c r="F44" s="101">
        <f t="shared" si="65"/>
        <v>0</v>
      </c>
      <c r="G44" s="93"/>
      <c r="H44" s="93"/>
      <c r="I44" s="93"/>
      <c r="J44" s="93"/>
      <c r="K44" s="93"/>
      <c r="L44" s="113"/>
      <c r="M44" s="101">
        <f t="shared" si="66"/>
        <v>0</v>
      </c>
      <c r="N44" s="93"/>
      <c r="O44" s="93"/>
      <c r="P44" s="93"/>
      <c r="Q44" s="93"/>
      <c r="R44" s="93"/>
      <c r="S44" s="113"/>
      <c r="T44" s="101">
        <f t="shared" si="67"/>
        <v>0</v>
      </c>
      <c r="U44" s="93"/>
      <c r="V44" s="93"/>
      <c r="W44" s="93"/>
      <c r="X44" s="93"/>
      <c r="Y44" s="93"/>
      <c r="Z44" s="113"/>
      <c r="AA44" s="101">
        <f t="shared" si="68"/>
        <v>0</v>
      </c>
      <c r="AB44" s="93"/>
      <c r="AC44" s="93"/>
      <c r="AD44" s="93"/>
      <c r="AE44" s="93"/>
      <c r="AF44" s="93"/>
      <c r="AG44" s="113"/>
      <c r="AH44" s="101">
        <f t="shared" si="69"/>
        <v>0</v>
      </c>
      <c r="AI44" s="93"/>
      <c r="AJ44" s="93"/>
      <c r="AK44" s="93"/>
      <c r="AL44" s="93"/>
      <c r="AM44" s="93"/>
      <c r="AN44" s="113"/>
      <c r="AO44" s="101">
        <f t="shared" si="70"/>
        <v>0</v>
      </c>
      <c r="AP44" s="93"/>
      <c r="AQ44" s="93"/>
      <c r="AR44" s="93"/>
      <c r="AS44" s="93"/>
      <c r="AT44" s="93"/>
      <c r="AU44" s="113"/>
      <c r="AV44" s="101">
        <f t="shared" si="71"/>
        <v>0</v>
      </c>
      <c r="AW44" s="93"/>
      <c r="AX44" s="93"/>
      <c r="AY44" s="93"/>
      <c r="AZ44" s="93"/>
      <c r="BA44" s="93"/>
      <c r="BB44" s="113"/>
      <c r="BC44" s="101">
        <f t="shared" si="72"/>
        <v>0</v>
      </c>
      <c r="BD44" s="93"/>
      <c r="BE44" s="93"/>
      <c r="BF44" s="93"/>
      <c r="BG44" s="93"/>
      <c r="BH44" s="93"/>
      <c r="BI44" s="113"/>
      <c r="BJ44" s="101">
        <f t="shared" si="73"/>
        <v>0</v>
      </c>
      <c r="BK44" s="93"/>
      <c r="BL44" s="93"/>
      <c r="BM44" s="93"/>
      <c r="BN44" s="93"/>
      <c r="BO44" s="93"/>
      <c r="BP44" s="113"/>
      <c r="BQ44" s="101">
        <f t="shared" si="74"/>
        <v>0</v>
      </c>
      <c r="BR44" s="93"/>
      <c r="BS44" s="93"/>
      <c r="BT44" s="93"/>
      <c r="BU44" s="93"/>
      <c r="BV44" s="93"/>
      <c r="BW44" s="113"/>
      <c r="BX44" s="101">
        <f t="shared" si="75"/>
        <v>0</v>
      </c>
      <c r="BY44" s="93"/>
      <c r="BZ44" s="93"/>
      <c r="CA44" s="93"/>
      <c r="CB44" s="93"/>
      <c r="CC44" s="93"/>
      <c r="CD44" s="113"/>
      <c r="CE44" s="101">
        <f t="shared" si="76"/>
        <v>0</v>
      </c>
      <c r="CF44" s="93"/>
      <c r="CG44" s="93"/>
      <c r="CH44" s="93"/>
      <c r="CI44" s="93"/>
      <c r="CJ44" s="93"/>
      <c r="CK44" s="113"/>
      <c r="CL44" s="101">
        <f t="shared" si="77"/>
        <v>0</v>
      </c>
      <c r="CM44" s="93"/>
      <c r="CN44" s="93"/>
      <c r="CO44" s="93"/>
      <c r="CP44" s="93"/>
      <c r="CQ44" s="93"/>
      <c r="CR44" s="113"/>
      <c r="CS44" s="101">
        <f t="shared" si="78"/>
        <v>0</v>
      </c>
      <c r="CT44" s="93"/>
      <c r="CU44" s="93"/>
      <c r="CV44" s="93"/>
      <c r="CW44" s="93"/>
      <c r="CX44" s="93"/>
      <c r="CY44" s="113"/>
      <c r="CZ44" s="101">
        <f t="shared" si="79"/>
        <v>0</v>
      </c>
      <c r="DA44" s="93"/>
      <c r="DB44" s="93"/>
      <c r="DC44" s="93"/>
      <c r="DD44" s="93"/>
      <c r="DE44" s="93"/>
      <c r="DF44" s="113"/>
      <c r="DG44" s="101">
        <f t="shared" si="80"/>
        <v>0</v>
      </c>
      <c r="DH44" s="93"/>
      <c r="DI44" s="93"/>
      <c r="DJ44" s="93"/>
      <c r="DK44" s="93"/>
      <c r="DL44" s="93"/>
      <c r="DM44" s="100"/>
    </row>
    <row r="45" spans="2:117" x14ac:dyDescent="0.15">
      <c r="C45" s="51"/>
      <c r="D45" s="72" t="s">
        <v>202</v>
      </c>
      <c r="E45" s="67">
        <v>441</v>
      </c>
      <c r="F45" s="101">
        <f t="shared" si="65"/>
        <v>0</v>
      </c>
      <c r="G45" s="93"/>
      <c r="H45" s="93"/>
      <c r="I45" s="93"/>
      <c r="J45" s="93"/>
      <c r="K45" s="93"/>
      <c r="L45" s="113"/>
      <c r="M45" s="101">
        <f t="shared" si="66"/>
        <v>0</v>
      </c>
      <c r="N45" s="93"/>
      <c r="O45" s="93"/>
      <c r="P45" s="93"/>
      <c r="Q45" s="93"/>
      <c r="R45" s="93"/>
      <c r="S45" s="113"/>
      <c r="T45" s="101">
        <f t="shared" si="67"/>
        <v>0</v>
      </c>
      <c r="U45" s="93"/>
      <c r="V45" s="93"/>
      <c r="W45" s="93"/>
      <c r="X45" s="93"/>
      <c r="Y45" s="93"/>
      <c r="Z45" s="113"/>
      <c r="AA45" s="101">
        <f t="shared" si="68"/>
        <v>0</v>
      </c>
      <c r="AB45" s="93"/>
      <c r="AC45" s="93"/>
      <c r="AD45" s="93"/>
      <c r="AE45" s="93"/>
      <c r="AF45" s="93"/>
      <c r="AG45" s="113"/>
      <c r="AH45" s="101">
        <f t="shared" si="69"/>
        <v>0</v>
      </c>
      <c r="AI45" s="93"/>
      <c r="AJ45" s="93"/>
      <c r="AK45" s="93"/>
      <c r="AL45" s="93"/>
      <c r="AM45" s="93"/>
      <c r="AN45" s="113"/>
      <c r="AO45" s="101">
        <f t="shared" si="70"/>
        <v>0</v>
      </c>
      <c r="AP45" s="93"/>
      <c r="AQ45" s="93"/>
      <c r="AR45" s="93"/>
      <c r="AS45" s="93"/>
      <c r="AT45" s="93"/>
      <c r="AU45" s="113"/>
      <c r="AV45" s="101">
        <f t="shared" si="71"/>
        <v>0</v>
      </c>
      <c r="AW45" s="93"/>
      <c r="AX45" s="93"/>
      <c r="AY45" s="93"/>
      <c r="AZ45" s="93"/>
      <c r="BA45" s="93"/>
      <c r="BB45" s="113"/>
      <c r="BC45" s="101">
        <f t="shared" si="72"/>
        <v>0</v>
      </c>
      <c r="BD45" s="93"/>
      <c r="BE45" s="93"/>
      <c r="BF45" s="93"/>
      <c r="BG45" s="93"/>
      <c r="BH45" s="93"/>
      <c r="BI45" s="113"/>
      <c r="BJ45" s="101">
        <f t="shared" si="73"/>
        <v>0</v>
      </c>
      <c r="BK45" s="93"/>
      <c r="BL45" s="93"/>
      <c r="BM45" s="93"/>
      <c r="BN45" s="93"/>
      <c r="BO45" s="93"/>
      <c r="BP45" s="113"/>
      <c r="BQ45" s="101">
        <f t="shared" si="74"/>
        <v>0</v>
      </c>
      <c r="BR45" s="93"/>
      <c r="BS45" s="93"/>
      <c r="BT45" s="93"/>
      <c r="BU45" s="93"/>
      <c r="BV45" s="93"/>
      <c r="BW45" s="113"/>
      <c r="BX45" s="101">
        <f t="shared" si="75"/>
        <v>0</v>
      </c>
      <c r="BY45" s="93"/>
      <c r="BZ45" s="93"/>
      <c r="CA45" s="93"/>
      <c r="CB45" s="93"/>
      <c r="CC45" s="93"/>
      <c r="CD45" s="113"/>
      <c r="CE45" s="101">
        <f t="shared" si="76"/>
        <v>0</v>
      </c>
      <c r="CF45" s="93"/>
      <c r="CG45" s="93"/>
      <c r="CH45" s="93"/>
      <c r="CI45" s="93"/>
      <c r="CJ45" s="93"/>
      <c r="CK45" s="113"/>
      <c r="CL45" s="101">
        <f t="shared" si="77"/>
        <v>0</v>
      </c>
      <c r="CM45" s="93"/>
      <c r="CN45" s="93"/>
      <c r="CO45" s="93"/>
      <c r="CP45" s="93"/>
      <c r="CQ45" s="93"/>
      <c r="CR45" s="113"/>
      <c r="CS45" s="101">
        <f t="shared" si="78"/>
        <v>0</v>
      </c>
      <c r="CT45" s="93"/>
      <c r="CU45" s="93"/>
      <c r="CV45" s="93"/>
      <c r="CW45" s="93"/>
      <c r="CX45" s="93"/>
      <c r="CY45" s="113"/>
      <c r="CZ45" s="101">
        <f t="shared" si="79"/>
        <v>0</v>
      </c>
      <c r="DA45" s="93"/>
      <c r="DB45" s="93"/>
      <c r="DC45" s="93"/>
      <c r="DD45" s="93"/>
      <c r="DE45" s="93"/>
      <c r="DF45" s="113"/>
      <c r="DG45" s="101">
        <f t="shared" si="80"/>
        <v>0</v>
      </c>
      <c r="DH45" s="93"/>
      <c r="DI45" s="93"/>
      <c r="DJ45" s="93"/>
      <c r="DK45" s="93"/>
      <c r="DL45" s="93"/>
      <c r="DM45" s="100"/>
    </row>
    <row r="46" spans="2:117" x14ac:dyDescent="0.15">
      <c r="C46" s="51"/>
      <c r="D46" s="91" t="s">
        <v>205</v>
      </c>
      <c r="E46" s="67">
        <v>451</v>
      </c>
      <c r="F46" s="101">
        <f t="shared" si="65"/>
        <v>0</v>
      </c>
      <c r="G46" s="93"/>
      <c r="H46" s="93"/>
      <c r="I46" s="93"/>
      <c r="J46" s="93"/>
      <c r="K46" s="93"/>
      <c r="L46" s="113"/>
      <c r="M46" s="101">
        <f t="shared" si="66"/>
        <v>0</v>
      </c>
      <c r="N46" s="93"/>
      <c r="O46" s="93"/>
      <c r="P46" s="93"/>
      <c r="Q46" s="93"/>
      <c r="R46" s="93"/>
      <c r="S46" s="113"/>
      <c r="T46" s="101">
        <f t="shared" si="67"/>
        <v>0</v>
      </c>
      <c r="U46" s="93"/>
      <c r="V46" s="93"/>
      <c r="W46" s="93"/>
      <c r="X46" s="93"/>
      <c r="Y46" s="93"/>
      <c r="Z46" s="113"/>
      <c r="AA46" s="101">
        <f t="shared" si="68"/>
        <v>0</v>
      </c>
      <c r="AB46" s="93"/>
      <c r="AC46" s="93"/>
      <c r="AD46" s="93"/>
      <c r="AE46" s="93"/>
      <c r="AF46" s="93"/>
      <c r="AG46" s="113"/>
      <c r="AH46" s="101">
        <f t="shared" si="69"/>
        <v>0</v>
      </c>
      <c r="AI46" s="93"/>
      <c r="AJ46" s="93"/>
      <c r="AK46" s="93"/>
      <c r="AL46" s="93"/>
      <c r="AM46" s="93"/>
      <c r="AN46" s="113"/>
      <c r="AO46" s="101">
        <f t="shared" si="70"/>
        <v>0</v>
      </c>
      <c r="AP46" s="93"/>
      <c r="AQ46" s="93"/>
      <c r="AR46" s="93"/>
      <c r="AS46" s="93"/>
      <c r="AT46" s="93"/>
      <c r="AU46" s="113"/>
      <c r="AV46" s="101">
        <f t="shared" si="71"/>
        <v>0</v>
      </c>
      <c r="AW46" s="93"/>
      <c r="AX46" s="93"/>
      <c r="AY46" s="93"/>
      <c r="AZ46" s="93"/>
      <c r="BA46" s="93"/>
      <c r="BB46" s="113"/>
      <c r="BC46" s="101">
        <f t="shared" si="72"/>
        <v>0</v>
      </c>
      <c r="BD46" s="93"/>
      <c r="BE46" s="93"/>
      <c r="BF46" s="93"/>
      <c r="BG46" s="93"/>
      <c r="BH46" s="93"/>
      <c r="BI46" s="113"/>
      <c r="BJ46" s="101">
        <f t="shared" si="73"/>
        <v>0</v>
      </c>
      <c r="BK46" s="93"/>
      <c r="BL46" s="93"/>
      <c r="BM46" s="93"/>
      <c r="BN46" s="93"/>
      <c r="BO46" s="93"/>
      <c r="BP46" s="113"/>
      <c r="BQ46" s="101">
        <f t="shared" si="74"/>
        <v>0</v>
      </c>
      <c r="BR46" s="93"/>
      <c r="BS46" s="93"/>
      <c r="BT46" s="93"/>
      <c r="BU46" s="93"/>
      <c r="BV46" s="93"/>
      <c r="BW46" s="113"/>
      <c r="BX46" s="101">
        <f t="shared" si="75"/>
        <v>0</v>
      </c>
      <c r="BY46" s="93"/>
      <c r="BZ46" s="93"/>
      <c r="CA46" s="93"/>
      <c r="CB46" s="93"/>
      <c r="CC46" s="93"/>
      <c r="CD46" s="113"/>
      <c r="CE46" s="101">
        <f t="shared" si="76"/>
        <v>0</v>
      </c>
      <c r="CF46" s="93"/>
      <c r="CG46" s="93"/>
      <c r="CH46" s="93"/>
      <c r="CI46" s="93"/>
      <c r="CJ46" s="93"/>
      <c r="CK46" s="113"/>
      <c r="CL46" s="101">
        <f t="shared" si="77"/>
        <v>0</v>
      </c>
      <c r="CM46" s="93"/>
      <c r="CN46" s="93"/>
      <c r="CO46" s="93"/>
      <c r="CP46" s="93"/>
      <c r="CQ46" s="93"/>
      <c r="CR46" s="113"/>
      <c r="CS46" s="101">
        <f t="shared" si="78"/>
        <v>0</v>
      </c>
      <c r="CT46" s="93"/>
      <c r="CU46" s="93"/>
      <c r="CV46" s="93"/>
      <c r="CW46" s="93"/>
      <c r="CX46" s="93"/>
      <c r="CY46" s="113"/>
      <c r="CZ46" s="101">
        <f t="shared" si="79"/>
        <v>0</v>
      </c>
      <c r="DA46" s="93"/>
      <c r="DB46" s="93"/>
      <c r="DC46" s="93"/>
      <c r="DD46" s="93"/>
      <c r="DE46" s="93"/>
      <c r="DF46" s="113"/>
      <c r="DG46" s="101">
        <f t="shared" si="80"/>
        <v>0</v>
      </c>
      <c r="DH46" s="93"/>
      <c r="DI46" s="93"/>
      <c r="DJ46" s="93"/>
      <c r="DK46" s="93"/>
      <c r="DL46" s="93"/>
      <c r="DM46" s="100"/>
    </row>
    <row r="47" spans="2:117" x14ac:dyDescent="0.15">
      <c r="C47" s="51"/>
      <c r="D47" s="72" t="s">
        <v>203</v>
      </c>
      <c r="E47" s="67">
        <v>461</v>
      </c>
      <c r="F47" s="101">
        <f t="shared" si="65"/>
        <v>78.544799999999995</v>
      </c>
      <c r="G47" s="93"/>
      <c r="H47" s="93"/>
      <c r="I47" s="93">
        <v>8.94</v>
      </c>
      <c r="J47" s="93">
        <v>69.604799999999997</v>
      </c>
      <c r="K47" s="93"/>
      <c r="L47" s="113"/>
      <c r="M47" s="101">
        <f t="shared" si="66"/>
        <v>399.0582</v>
      </c>
      <c r="N47" s="93"/>
      <c r="O47" s="93"/>
      <c r="P47" s="93">
        <v>43.911999999999999</v>
      </c>
      <c r="Q47" s="93">
        <v>355.14620000000002</v>
      </c>
      <c r="R47" s="93"/>
      <c r="S47" s="113"/>
      <c r="T47" s="101">
        <f t="shared" si="67"/>
        <v>0</v>
      </c>
      <c r="U47" s="93"/>
      <c r="V47" s="93"/>
      <c r="W47" s="93"/>
      <c r="X47" s="93"/>
      <c r="Y47" s="93"/>
      <c r="Z47" s="113"/>
      <c r="AA47" s="101">
        <f t="shared" si="68"/>
        <v>0</v>
      </c>
      <c r="AB47" s="93"/>
      <c r="AC47" s="93"/>
      <c r="AD47" s="93"/>
      <c r="AE47" s="93"/>
      <c r="AF47" s="93"/>
      <c r="AG47" s="113"/>
      <c r="AH47" s="101">
        <f t="shared" si="69"/>
        <v>0</v>
      </c>
      <c r="AI47" s="93"/>
      <c r="AJ47" s="93"/>
      <c r="AK47" s="93"/>
      <c r="AL47" s="93"/>
      <c r="AM47" s="93"/>
      <c r="AN47" s="113"/>
      <c r="AO47" s="101">
        <f t="shared" si="70"/>
        <v>0</v>
      </c>
      <c r="AP47" s="93"/>
      <c r="AQ47" s="93"/>
      <c r="AR47" s="93"/>
      <c r="AS47" s="93"/>
      <c r="AT47" s="93"/>
      <c r="AU47" s="113"/>
      <c r="AV47" s="101">
        <f t="shared" si="71"/>
        <v>0</v>
      </c>
      <c r="AW47" s="93"/>
      <c r="AX47" s="93"/>
      <c r="AY47" s="93"/>
      <c r="AZ47" s="93"/>
      <c r="BA47" s="93"/>
      <c r="BB47" s="113"/>
      <c r="BC47" s="101">
        <f t="shared" si="72"/>
        <v>0</v>
      </c>
      <c r="BD47" s="93"/>
      <c r="BE47" s="93"/>
      <c r="BF47" s="93"/>
      <c r="BG47" s="93"/>
      <c r="BH47" s="93"/>
      <c r="BI47" s="113"/>
      <c r="BJ47" s="101">
        <f t="shared" si="73"/>
        <v>0</v>
      </c>
      <c r="BK47" s="93"/>
      <c r="BL47" s="93"/>
      <c r="BM47" s="93"/>
      <c r="BN47" s="93"/>
      <c r="BO47" s="93"/>
      <c r="BP47" s="113"/>
      <c r="BQ47" s="101">
        <f t="shared" si="74"/>
        <v>0</v>
      </c>
      <c r="BR47" s="93"/>
      <c r="BS47" s="93"/>
      <c r="BT47" s="93"/>
      <c r="BU47" s="93"/>
      <c r="BV47" s="93"/>
      <c r="BW47" s="113"/>
      <c r="BX47" s="101">
        <f t="shared" si="75"/>
        <v>0</v>
      </c>
      <c r="BY47" s="93"/>
      <c r="BZ47" s="93"/>
      <c r="CA47" s="93"/>
      <c r="CB47" s="93"/>
      <c r="CC47" s="93"/>
      <c r="CD47" s="113"/>
      <c r="CE47" s="101">
        <f t="shared" si="76"/>
        <v>0</v>
      </c>
      <c r="CF47" s="93"/>
      <c r="CG47" s="93"/>
      <c r="CH47" s="93"/>
      <c r="CI47" s="93"/>
      <c r="CJ47" s="93"/>
      <c r="CK47" s="113"/>
      <c r="CL47" s="101">
        <f t="shared" si="77"/>
        <v>0</v>
      </c>
      <c r="CM47" s="93"/>
      <c r="CN47" s="93"/>
      <c r="CO47" s="93"/>
      <c r="CP47" s="93"/>
      <c r="CQ47" s="93"/>
      <c r="CR47" s="113"/>
      <c r="CS47" s="101">
        <f t="shared" si="78"/>
        <v>0</v>
      </c>
      <c r="CT47" s="93"/>
      <c r="CU47" s="93"/>
      <c r="CV47" s="93"/>
      <c r="CW47" s="93"/>
      <c r="CX47" s="93"/>
      <c r="CY47" s="113"/>
      <c r="CZ47" s="101">
        <f t="shared" si="79"/>
        <v>0</v>
      </c>
      <c r="DA47" s="93"/>
      <c r="DB47" s="93"/>
      <c r="DC47" s="93"/>
      <c r="DD47" s="93"/>
      <c r="DE47" s="93"/>
      <c r="DF47" s="113"/>
      <c r="DG47" s="101">
        <f t="shared" si="80"/>
        <v>0</v>
      </c>
      <c r="DH47" s="93"/>
      <c r="DI47" s="93"/>
      <c r="DJ47" s="93"/>
      <c r="DK47" s="93"/>
      <c r="DL47" s="93"/>
      <c r="DM47" s="100"/>
    </row>
    <row r="48" spans="2:117" x14ac:dyDescent="0.15">
      <c r="C48" s="51"/>
      <c r="D48" s="72" t="s">
        <v>201</v>
      </c>
      <c r="E48" s="67">
        <v>471</v>
      </c>
      <c r="F48" s="101">
        <f t="shared" si="65"/>
        <v>0</v>
      </c>
      <c r="G48" s="93"/>
      <c r="H48" s="93"/>
      <c r="I48" s="93"/>
      <c r="J48" s="93"/>
      <c r="K48" s="93"/>
      <c r="L48" s="113"/>
      <c r="M48" s="101">
        <f t="shared" si="66"/>
        <v>0</v>
      </c>
      <c r="N48" s="93"/>
      <c r="O48" s="93"/>
      <c r="P48" s="93"/>
      <c r="Q48" s="93"/>
      <c r="R48" s="93"/>
      <c r="S48" s="113"/>
      <c r="T48" s="101">
        <f t="shared" si="67"/>
        <v>0</v>
      </c>
      <c r="U48" s="93"/>
      <c r="V48" s="93"/>
      <c r="W48" s="93"/>
      <c r="X48" s="93"/>
      <c r="Y48" s="93"/>
      <c r="Z48" s="113"/>
      <c r="AA48" s="101">
        <f t="shared" si="68"/>
        <v>0</v>
      </c>
      <c r="AB48" s="93"/>
      <c r="AC48" s="93"/>
      <c r="AD48" s="93"/>
      <c r="AE48" s="93"/>
      <c r="AF48" s="93"/>
      <c r="AG48" s="113"/>
      <c r="AH48" s="101">
        <f t="shared" si="69"/>
        <v>0</v>
      </c>
      <c r="AI48" s="93"/>
      <c r="AJ48" s="93"/>
      <c r="AK48" s="93"/>
      <c r="AL48" s="93"/>
      <c r="AM48" s="93"/>
      <c r="AN48" s="113"/>
      <c r="AO48" s="101">
        <f t="shared" si="70"/>
        <v>0</v>
      </c>
      <c r="AP48" s="93"/>
      <c r="AQ48" s="93"/>
      <c r="AR48" s="93"/>
      <c r="AS48" s="93"/>
      <c r="AT48" s="93"/>
      <c r="AU48" s="113"/>
      <c r="AV48" s="101">
        <f t="shared" si="71"/>
        <v>0</v>
      </c>
      <c r="AW48" s="93"/>
      <c r="AX48" s="93"/>
      <c r="AY48" s="93"/>
      <c r="AZ48" s="93"/>
      <c r="BA48" s="93"/>
      <c r="BB48" s="113"/>
      <c r="BC48" s="101">
        <f t="shared" si="72"/>
        <v>0</v>
      </c>
      <c r="BD48" s="93"/>
      <c r="BE48" s="93"/>
      <c r="BF48" s="93"/>
      <c r="BG48" s="93"/>
      <c r="BH48" s="93"/>
      <c r="BI48" s="113"/>
      <c r="BJ48" s="101">
        <f t="shared" si="73"/>
        <v>0</v>
      </c>
      <c r="BK48" s="93"/>
      <c r="BL48" s="93"/>
      <c r="BM48" s="93"/>
      <c r="BN48" s="93"/>
      <c r="BO48" s="93"/>
      <c r="BP48" s="113"/>
      <c r="BQ48" s="101">
        <f t="shared" si="74"/>
        <v>0</v>
      </c>
      <c r="BR48" s="93"/>
      <c r="BS48" s="93"/>
      <c r="BT48" s="93"/>
      <c r="BU48" s="93"/>
      <c r="BV48" s="93"/>
      <c r="BW48" s="113"/>
      <c r="BX48" s="101">
        <f t="shared" si="75"/>
        <v>0</v>
      </c>
      <c r="BY48" s="93"/>
      <c r="BZ48" s="93"/>
      <c r="CA48" s="93"/>
      <c r="CB48" s="93"/>
      <c r="CC48" s="93"/>
      <c r="CD48" s="113"/>
      <c r="CE48" s="101">
        <f t="shared" si="76"/>
        <v>0</v>
      </c>
      <c r="CF48" s="93"/>
      <c r="CG48" s="93"/>
      <c r="CH48" s="93"/>
      <c r="CI48" s="93"/>
      <c r="CJ48" s="93"/>
      <c r="CK48" s="113"/>
      <c r="CL48" s="101">
        <f t="shared" si="77"/>
        <v>0</v>
      </c>
      <c r="CM48" s="93"/>
      <c r="CN48" s="93"/>
      <c r="CO48" s="93"/>
      <c r="CP48" s="93"/>
      <c r="CQ48" s="93"/>
      <c r="CR48" s="113"/>
      <c r="CS48" s="101">
        <f t="shared" si="78"/>
        <v>0</v>
      </c>
      <c r="CT48" s="93"/>
      <c r="CU48" s="93"/>
      <c r="CV48" s="93"/>
      <c r="CW48" s="93"/>
      <c r="CX48" s="93"/>
      <c r="CY48" s="113"/>
      <c r="CZ48" s="101">
        <f t="shared" si="79"/>
        <v>0</v>
      </c>
      <c r="DA48" s="93"/>
      <c r="DB48" s="93"/>
      <c r="DC48" s="93"/>
      <c r="DD48" s="93"/>
      <c r="DE48" s="93"/>
      <c r="DF48" s="113"/>
      <c r="DG48" s="101">
        <f t="shared" si="80"/>
        <v>0</v>
      </c>
      <c r="DH48" s="93"/>
      <c r="DI48" s="93"/>
      <c r="DJ48" s="93"/>
      <c r="DK48" s="93"/>
      <c r="DL48" s="93"/>
      <c r="DM48" s="100"/>
    </row>
    <row r="49" spans="1:117" ht="22.5" x14ac:dyDescent="0.15">
      <c r="C49" s="51"/>
      <c r="D49" s="72" t="s">
        <v>208</v>
      </c>
      <c r="E49" s="67">
        <v>500</v>
      </c>
      <c r="F49" s="101">
        <f>SUM(G49:L49)</f>
        <v>968.68436999999994</v>
      </c>
      <c r="G49" s="93"/>
      <c r="H49" s="93"/>
      <c r="I49" s="93">
        <v>968.68436999999994</v>
      </c>
      <c r="J49" s="93"/>
      <c r="K49" s="93"/>
      <c r="L49" s="113"/>
      <c r="M49" s="101">
        <f t="shared" si="66"/>
        <v>1790.41932</v>
      </c>
      <c r="N49" s="93"/>
      <c r="O49" s="93"/>
      <c r="P49" s="93">
        <v>1790.41932</v>
      </c>
      <c r="Q49" s="93"/>
      <c r="R49" s="93"/>
      <c r="S49" s="113"/>
      <c r="T49" s="101">
        <f t="shared" si="67"/>
        <v>0</v>
      </c>
      <c r="U49" s="93"/>
      <c r="V49" s="93"/>
      <c r="W49" s="93"/>
      <c r="X49" s="93"/>
      <c r="Y49" s="93"/>
      <c r="Z49" s="113"/>
      <c r="AA49" s="101">
        <f t="shared" si="68"/>
        <v>0</v>
      </c>
      <c r="AB49" s="93"/>
      <c r="AC49" s="93"/>
      <c r="AD49" s="93"/>
      <c r="AE49" s="93"/>
      <c r="AF49" s="93"/>
      <c r="AG49" s="113"/>
      <c r="AH49" s="101">
        <f t="shared" si="69"/>
        <v>0</v>
      </c>
      <c r="AI49" s="93"/>
      <c r="AJ49" s="93"/>
      <c r="AK49" s="93"/>
      <c r="AL49" s="93"/>
      <c r="AM49" s="93"/>
      <c r="AN49" s="113"/>
      <c r="AO49" s="101">
        <f t="shared" si="70"/>
        <v>0</v>
      </c>
      <c r="AP49" s="93"/>
      <c r="AQ49" s="93"/>
      <c r="AR49" s="93"/>
      <c r="AS49" s="93"/>
      <c r="AT49" s="93"/>
      <c r="AU49" s="113"/>
      <c r="AV49" s="101">
        <f t="shared" si="71"/>
        <v>0</v>
      </c>
      <c r="AW49" s="93"/>
      <c r="AX49" s="93"/>
      <c r="AY49" s="93"/>
      <c r="AZ49" s="93"/>
      <c r="BA49" s="93"/>
      <c r="BB49" s="113"/>
      <c r="BC49" s="101">
        <f t="shared" si="72"/>
        <v>0</v>
      </c>
      <c r="BD49" s="93"/>
      <c r="BE49" s="93"/>
      <c r="BF49" s="93"/>
      <c r="BG49" s="93"/>
      <c r="BH49" s="93"/>
      <c r="BI49" s="113"/>
      <c r="BJ49" s="101">
        <f t="shared" si="73"/>
        <v>0</v>
      </c>
      <c r="BK49" s="93"/>
      <c r="BL49" s="93"/>
      <c r="BM49" s="93"/>
      <c r="BN49" s="93"/>
      <c r="BO49" s="93"/>
      <c r="BP49" s="113"/>
      <c r="BQ49" s="101">
        <f t="shared" si="74"/>
        <v>0</v>
      </c>
      <c r="BR49" s="93"/>
      <c r="BS49" s="93"/>
      <c r="BT49" s="93"/>
      <c r="BU49" s="93"/>
      <c r="BV49" s="93"/>
      <c r="BW49" s="113"/>
      <c r="BX49" s="101">
        <f t="shared" si="75"/>
        <v>0</v>
      </c>
      <c r="BY49" s="93"/>
      <c r="BZ49" s="93"/>
      <c r="CA49" s="93"/>
      <c r="CB49" s="93"/>
      <c r="CC49" s="93"/>
      <c r="CD49" s="113"/>
      <c r="CE49" s="101">
        <f t="shared" si="76"/>
        <v>0</v>
      </c>
      <c r="CF49" s="93"/>
      <c r="CG49" s="93"/>
      <c r="CH49" s="93"/>
      <c r="CI49" s="93"/>
      <c r="CJ49" s="93"/>
      <c r="CK49" s="113"/>
      <c r="CL49" s="101">
        <f t="shared" si="77"/>
        <v>0</v>
      </c>
      <c r="CM49" s="93"/>
      <c r="CN49" s="93"/>
      <c r="CO49" s="93"/>
      <c r="CP49" s="93"/>
      <c r="CQ49" s="93"/>
      <c r="CR49" s="113"/>
      <c r="CS49" s="101">
        <f t="shared" si="78"/>
        <v>0</v>
      </c>
      <c r="CT49" s="93"/>
      <c r="CU49" s="93"/>
      <c r="CV49" s="93"/>
      <c r="CW49" s="93"/>
      <c r="CX49" s="93"/>
      <c r="CY49" s="113"/>
      <c r="CZ49" s="101">
        <f t="shared" si="79"/>
        <v>0</v>
      </c>
      <c r="DA49" s="93"/>
      <c r="DB49" s="93"/>
      <c r="DC49" s="93"/>
      <c r="DD49" s="93"/>
      <c r="DE49" s="93"/>
      <c r="DF49" s="113"/>
      <c r="DG49" s="101">
        <f t="shared" si="80"/>
        <v>0</v>
      </c>
      <c r="DH49" s="93"/>
      <c r="DI49" s="93"/>
      <c r="DJ49" s="93"/>
      <c r="DK49" s="93"/>
      <c r="DL49" s="93"/>
      <c r="DM49" s="100"/>
    </row>
    <row r="50" spans="1:117" x14ac:dyDescent="0.15">
      <c r="C50" s="51"/>
      <c r="D50" s="70" t="s">
        <v>209</v>
      </c>
      <c r="E50" s="71">
        <v>600</v>
      </c>
      <c r="F50" s="101">
        <f>SUM(F18:F24)+SUM(F26:F32)+SUM(F34:F40)+SUM(F42:F48)</f>
        <v>11831.818899999998</v>
      </c>
      <c r="G50" s="101">
        <f t="shared" ref="G50:BR50" si="81">SUM(G18:G24)+SUM(G26:G32)+SUM(G34:G40)+SUM(G42:G48)</f>
        <v>490.80840000000001</v>
      </c>
      <c r="H50" s="101">
        <f t="shared" si="81"/>
        <v>0</v>
      </c>
      <c r="I50" s="101">
        <f t="shared" si="81"/>
        <v>9686.9444000000003</v>
      </c>
      <c r="J50" s="101">
        <f t="shared" si="81"/>
        <v>1654.0661</v>
      </c>
      <c r="K50" s="101">
        <f t="shared" si="81"/>
        <v>0</v>
      </c>
      <c r="L50" s="102">
        <f t="shared" si="81"/>
        <v>0</v>
      </c>
      <c r="M50" s="101">
        <f t="shared" si="81"/>
        <v>56124.666590000001</v>
      </c>
      <c r="N50" s="101">
        <f t="shared" si="81"/>
        <v>1472.32719</v>
      </c>
      <c r="O50" s="101">
        <f t="shared" si="81"/>
        <v>0</v>
      </c>
      <c r="P50" s="101">
        <f t="shared" si="81"/>
        <v>46189.469599999997</v>
      </c>
      <c r="Q50" s="101">
        <f t="shared" si="81"/>
        <v>8462.8698000000004</v>
      </c>
      <c r="R50" s="101">
        <f t="shared" si="81"/>
        <v>0</v>
      </c>
      <c r="S50" s="102">
        <f t="shared" si="81"/>
        <v>0</v>
      </c>
      <c r="T50" s="101">
        <f t="shared" si="81"/>
        <v>0</v>
      </c>
      <c r="U50" s="101">
        <f t="shared" si="81"/>
        <v>0</v>
      </c>
      <c r="V50" s="101">
        <f t="shared" si="81"/>
        <v>0</v>
      </c>
      <c r="W50" s="101">
        <f t="shared" si="81"/>
        <v>0</v>
      </c>
      <c r="X50" s="101">
        <f t="shared" si="81"/>
        <v>0</v>
      </c>
      <c r="Y50" s="101">
        <f t="shared" si="81"/>
        <v>0</v>
      </c>
      <c r="Z50" s="102">
        <f t="shared" si="81"/>
        <v>0</v>
      </c>
      <c r="AA50" s="101">
        <f t="shared" si="81"/>
        <v>0</v>
      </c>
      <c r="AB50" s="101">
        <f t="shared" si="81"/>
        <v>0</v>
      </c>
      <c r="AC50" s="101">
        <f t="shared" si="81"/>
        <v>0</v>
      </c>
      <c r="AD50" s="101">
        <f t="shared" si="81"/>
        <v>0</v>
      </c>
      <c r="AE50" s="101">
        <f t="shared" si="81"/>
        <v>0</v>
      </c>
      <c r="AF50" s="101">
        <f t="shared" si="81"/>
        <v>0</v>
      </c>
      <c r="AG50" s="102">
        <f t="shared" si="81"/>
        <v>0</v>
      </c>
      <c r="AH50" s="101">
        <f t="shared" si="81"/>
        <v>0</v>
      </c>
      <c r="AI50" s="101">
        <f t="shared" si="81"/>
        <v>0</v>
      </c>
      <c r="AJ50" s="101">
        <f t="shared" si="81"/>
        <v>0</v>
      </c>
      <c r="AK50" s="101">
        <f t="shared" si="81"/>
        <v>0</v>
      </c>
      <c r="AL50" s="101">
        <f t="shared" si="81"/>
        <v>0</v>
      </c>
      <c r="AM50" s="101">
        <f t="shared" si="81"/>
        <v>0</v>
      </c>
      <c r="AN50" s="102">
        <f t="shared" si="81"/>
        <v>0</v>
      </c>
      <c r="AO50" s="101">
        <f t="shared" si="81"/>
        <v>0</v>
      </c>
      <c r="AP50" s="101">
        <f t="shared" si="81"/>
        <v>0</v>
      </c>
      <c r="AQ50" s="101">
        <f t="shared" si="81"/>
        <v>0</v>
      </c>
      <c r="AR50" s="101">
        <f t="shared" si="81"/>
        <v>0</v>
      </c>
      <c r="AS50" s="101">
        <f t="shared" si="81"/>
        <v>0</v>
      </c>
      <c r="AT50" s="101">
        <f t="shared" si="81"/>
        <v>0</v>
      </c>
      <c r="AU50" s="102">
        <f t="shared" si="81"/>
        <v>0</v>
      </c>
      <c r="AV50" s="101">
        <f t="shared" si="81"/>
        <v>0</v>
      </c>
      <c r="AW50" s="101">
        <f t="shared" si="81"/>
        <v>0</v>
      </c>
      <c r="AX50" s="101">
        <f t="shared" si="81"/>
        <v>0</v>
      </c>
      <c r="AY50" s="101">
        <f t="shared" si="81"/>
        <v>0</v>
      </c>
      <c r="AZ50" s="101">
        <f t="shared" si="81"/>
        <v>0</v>
      </c>
      <c r="BA50" s="101">
        <f t="shared" si="81"/>
        <v>0</v>
      </c>
      <c r="BB50" s="102">
        <f t="shared" si="81"/>
        <v>0</v>
      </c>
      <c r="BC50" s="101">
        <f t="shared" si="81"/>
        <v>0</v>
      </c>
      <c r="BD50" s="101">
        <f t="shared" si="81"/>
        <v>0</v>
      </c>
      <c r="BE50" s="101">
        <f t="shared" si="81"/>
        <v>0</v>
      </c>
      <c r="BF50" s="101">
        <f t="shared" si="81"/>
        <v>0</v>
      </c>
      <c r="BG50" s="101">
        <f t="shared" si="81"/>
        <v>0</v>
      </c>
      <c r="BH50" s="101">
        <f t="shared" si="81"/>
        <v>0</v>
      </c>
      <c r="BI50" s="102">
        <f t="shared" si="81"/>
        <v>0</v>
      </c>
      <c r="BJ50" s="101">
        <f t="shared" si="81"/>
        <v>0</v>
      </c>
      <c r="BK50" s="101">
        <f t="shared" si="81"/>
        <v>0</v>
      </c>
      <c r="BL50" s="101">
        <f t="shared" si="81"/>
        <v>0</v>
      </c>
      <c r="BM50" s="101">
        <f t="shared" si="81"/>
        <v>0</v>
      </c>
      <c r="BN50" s="101">
        <f t="shared" si="81"/>
        <v>0</v>
      </c>
      <c r="BO50" s="101">
        <f t="shared" si="81"/>
        <v>0</v>
      </c>
      <c r="BP50" s="102">
        <f t="shared" si="81"/>
        <v>0</v>
      </c>
      <c r="BQ50" s="101">
        <f t="shared" si="81"/>
        <v>0</v>
      </c>
      <c r="BR50" s="101">
        <f t="shared" si="81"/>
        <v>0</v>
      </c>
      <c r="BS50" s="101">
        <f t="shared" ref="BS50:DM50" si="82">SUM(BS18:BS24)+SUM(BS26:BS32)+SUM(BS34:BS40)+SUM(BS42:BS48)</f>
        <v>0</v>
      </c>
      <c r="BT50" s="101">
        <f t="shared" si="82"/>
        <v>0</v>
      </c>
      <c r="BU50" s="101">
        <f t="shared" si="82"/>
        <v>0</v>
      </c>
      <c r="BV50" s="101">
        <f t="shared" si="82"/>
        <v>0</v>
      </c>
      <c r="BW50" s="102">
        <f t="shared" si="82"/>
        <v>0</v>
      </c>
      <c r="BX50" s="101">
        <f t="shared" si="82"/>
        <v>0</v>
      </c>
      <c r="BY50" s="101">
        <f t="shared" si="82"/>
        <v>0</v>
      </c>
      <c r="BZ50" s="101">
        <f t="shared" si="82"/>
        <v>0</v>
      </c>
      <c r="CA50" s="101">
        <f t="shared" si="82"/>
        <v>0</v>
      </c>
      <c r="CB50" s="101">
        <f t="shared" si="82"/>
        <v>0</v>
      </c>
      <c r="CC50" s="101">
        <f t="shared" si="82"/>
        <v>0</v>
      </c>
      <c r="CD50" s="102">
        <f t="shared" si="82"/>
        <v>0</v>
      </c>
      <c r="CE50" s="101">
        <f t="shared" si="82"/>
        <v>0</v>
      </c>
      <c r="CF50" s="101">
        <f t="shared" si="82"/>
        <v>0</v>
      </c>
      <c r="CG50" s="101">
        <f t="shared" si="82"/>
        <v>0</v>
      </c>
      <c r="CH50" s="101">
        <f t="shared" si="82"/>
        <v>0</v>
      </c>
      <c r="CI50" s="101">
        <f t="shared" si="82"/>
        <v>0</v>
      </c>
      <c r="CJ50" s="101">
        <f t="shared" si="82"/>
        <v>0</v>
      </c>
      <c r="CK50" s="102">
        <f t="shared" si="82"/>
        <v>0</v>
      </c>
      <c r="CL50" s="101">
        <f t="shared" si="82"/>
        <v>0</v>
      </c>
      <c r="CM50" s="101">
        <f t="shared" si="82"/>
        <v>0</v>
      </c>
      <c r="CN50" s="101">
        <f t="shared" si="82"/>
        <v>0</v>
      </c>
      <c r="CO50" s="101">
        <f t="shared" si="82"/>
        <v>0</v>
      </c>
      <c r="CP50" s="101">
        <f t="shared" si="82"/>
        <v>0</v>
      </c>
      <c r="CQ50" s="101">
        <f t="shared" si="82"/>
        <v>0</v>
      </c>
      <c r="CR50" s="102">
        <f t="shared" si="82"/>
        <v>0</v>
      </c>
      <c r="CS50" s="101">
        <f t="shared" si="82"/>
        <v>0</v>
      </c>
      <c r="CT50" s="101">
        <f t="shared" si="82"/>
        <v>0</v>
      </c>
      <c r="CU50" s="101">
        <f t="shared" si="82"/>
        <v>0</v>
      </c>
      <c r="CV50" s="101">
        <f t="shared" si="82"/>
        <v>0</v>
      </c>
      <c r="CW50" s="101">
        <f t="shared" si="82"/>
        <v>0</v>
      </c>
      <c r="CX50" s="101">
        <f t="shared" si="82"/>
        <v>0</v>
      </c>
      <c r="CY50" s="102">
        <f t="shared" si="82"/>
        <v>0</v>
      </c>
      <c r="CZ50" s="101">
        <f t="shared" si="82"/>
        <v>0</v>
      </c>
      <c r="DA50" s="101">
        <f t="shared" si="82"/>
        <v>0</v>
      </c>
      <c r="DB50" s="101">
        <f t="shared" si="82"/>
        <v>0</v>
      </c>
      <c r="DC50" s="101">
        <f t="shared" si="82"/>
        <v>0</v>
      </c>
      <c r="DD50" s="101">
        <f t="shared" si="82"/>
        <v>0</v>
      </c>
      <c r="DE50" s="101">
        <f t="shared" si="82"/>
        <v>0</v>
      </c>
      <c r="DF50" s="102">
        <f t="shared" si="82"/>
        <v>0</v>
      </c>
      <c r="DG50" s="101">
        <f t="shared" si="82"/>
        <v>0</v>
      </c>
      <c r="DH50" s="101">
        <f t="shared" si="82"/>
        <v>0</v>
      </c>
      <c r="DI50" s="101">
        <f t="shared" si="82"/>
        <v>0</v>
      </c>
      <c r="DJ50" s="101">
        <f t="shared" si="82"/>
        <v>0</v>
      </c>
      <c r="DK50" s="101">
        <f t="shared" si="82"/>
        <v>0</v>
      </c>
      <c r="DL50" s="101">
        <f t="shared" si="82"/>
        <v>0</v>
      </c>
      <c r="DM50" s="105">
        <f t="shared" si="82"/>
        <v>0</v>
      </c>
    </row>
    <row r="53" spans="1:117" s="124" customFormat="1" ht="12.75" x14ac:dyDescent="0.2">
      <c r="A53" s="123"/>
      <c r="D53" s="124" t="s">
        <v>26</v>
      </c>
      <c r="E53" s="144" t="e">
        <f>IF(#REF!="","",#REF!)</f>
        <v>#REF!</v>
      </c>
      <c r="F53" s="144"/>
      <c r="G53" s="144"/>
      <c r="H53" s="144"/>
      <c r="J53" s="145"/>
      <c r="K53" s="146"/>
    </row>
    <row r="54" spans="1:117" s="124" customFormat="1" ht="12.75" x14ac:dyDescent="0.2">
      <c r="A54" s="123"/>
      <c r="E54" s="147" t="s">
        <v>27</v>
      </c>
      <c r="F54" s="147"/>
      <c r="G54" s="147"/>
      <c r="H54" s="147"/>
      <c r="J54" s="148" t="s">
        <v>28</v>
      </c>
      <c r="K54" s="147"/>
    </row>
    <row r="55" spans="1:117" s="124" customFormat="1" ht="12.75" x14ac:dyDescent="0.2">
      <c r="A55" s="123"/>
      <c r="G55" s="126"/>
      <c r="K55" s="126"/>
    </row>
    <row r="56" spans="1:117" s="124" customFormat="1" ht="12.75" x14ac:dyDescent="0.2">
      <c r="A56" s="123"/>
    </row>
    <row r="57" spans="1:117" s="124" customFormat="1" ht="12.75" x14ac:dyDescent="0.2">
      <c r="A57" s="123"/>
      <c r="D57" s="127" t="s">
        <v>29</v>
      </c>
      <c r="E57" s="144" t="e">
        <f>IF(#REF!="","",#REF!)</f>
        <v>#REF!</v>
      </c>
      <c r="F57" s="144"/>
      <c r="G57" s="125"/>
      <c r="H57" s="144" t="e">
        <f>IF(#REF!="","",#REF!)</f>
        <v>#REF!</v>
      </c>
      <c r="I57" s="144"/>
      <c r="J57" s="144"/>
      <c r="K57" s="125"/>
      <c r="L57" s="128"/>
      <c r="M57" s="128"/>
    </row>
    <row r="58" spans="1:117" s="124" customFormat="1" ht="12.75" x14ac:dyDescent="0.2">
      <c r="A58" s="123"/>
      <c r="D58" s="127" t="s">
        <v>30</v>
      </c>
      <c r="E58" s="149" t="s">
        <v>31</v>
      </c>
      <c r="F58" s="149"/>
      <c r="G58" s="126"/>
      <c r="H58" s="149" t="s">
        <v>27</v>
      </c>
      <c r="I58" s="149"/>
      <c r="J58" s="149"/>
      <c r="K58" s="126"/>
      <c r="L58" s="149" t="s">
        <v>28</v>
      </c>
      <c r="M58" s="149"/>
    </row>
    <row r="59" spans="1:117" s="124" customFormat="1" ht="12.75" x14ac:dyDescent="0.2">
      <c r="A59" s="123"/>
      <c r="D59" s="127" t="s">
        <v>32</v>
      </c>
    </row>
    <row r="60" spans="1:117" s="124" customFormat="1" ht="12.75" x14ac:dyDescent="0.2">
      <c r="A60" s="123"/>
      <c r="E60" s="144" t="e">
        <f>IF(#REF!="","",#REF!)</f>
        <v>#REF!</v>
      </c>
      <c r="F60" s="144"/>
      <c r="G60" s="144"/>
      <c r="I60" s="129" t="s">
        <v>33</v>
      </c>
      <c r="J60" s="127"/>
    </row>
    <row r="61" spans="1:117" s="124" customFormat="1" ht="12.75" x14ac:dyDescent="0.2">
      <c r="A61" s="123"/>
      <c r="E61" s="143" t="s">
        <v>34</v>
      </c>
      <c r="F61" s="143"/>
      <c r="G61" s="143"/>
      <c r="I61" s="130" t="s">
        <v>35</v>
      </c>
      <c r="J61" s="130"/>
    </row>
  </sheetData>
  <sheetProtection password="FA9C" sheet="1" objects="1" scenarios="1" formatColumns="0" formatRows="0"/>
  <mergeCells count="69">
    <mergeCell ref="D11:K11"/>
    <mergeCell ref="D12:D15"/>
    <mergeCell ref="E12:E15"/>
    <mergeCell ref="F12:S12"/>
    <mergeCell ref="F14:F15"/>
    <mergeCell ref="G14:L14"/>
    <mergeCell ref="M14:M15"/>
    <mergeCell ref="N14:S14"/>
    <mergeCell ref="T12:AG12"/>
    <mergeCell ref="AH12:AU12"/>
    <mergeCell ref="F13:L13"/>
    <mergeCell ref="M13:S13"/>
    <mergeCell ref="T13:Z13"/>
    <mergeCell ref="AA13:AG13"/>
    <mergeCell ref="AH13:AN13"/>
    <mergeCell ref="AO13:AU13"/>
    <mergeCell ref="DG12:DM13"/>
    <mergeCell ref="BX13:CD13"/>
    <mergeCell ref="CE13:CK13"/>
    <mergeCell ref="CL13:CR13"/>
    <mergeCell ref="CS13:CY13"/>
    <mergeCell ref="BX12:CK12"/>
    <mergeCell ref="CL12:CY12"/>
    <mergeCell ref="BC13:BI13"/>
    <mergeCell ref="BJ13:BP13"/>
    <mergeCell ref="BQ13:BW13"/>
    <mergeCell ref="CZ12:DF13"/>
    <mergeCell ref="BY14:CD14"/>
    <mergeCell ref="CE14:CE15"/>
    <mergeCell ref="DA14:DF14"/>
    <mergeCell ref="BQ14:BQ15"/>
    <mergeCell ref="CF14:CK14"/>
    <mergeCell ref="AV12:BI12"/>
    <mergeCell ref="BJ12:BW12"/>
    <mergeCell ref="AV13:BB13"/>
    <mergeCell ref="T14:T15"/>
    <mergeCell ref="U14:Z14"/>
    <mergeCell ref="BK14:BP14"/>
    <mergeCell ref="AA14:AA15"/>
    <mergeCell ref="AB14:AG14"/>
    <mergeCell ref="AH14:AH15"/>
    <mergeCell ref="AI14:AN14"/>
    <mergeCell ref="AO14:AO15"/>
    <mergeCell ref="AP14:AU14"/>
    <mergeCell ref="AV14:AV15"/>
    <mergeCell ref="L58:M58"/>
    <mergeCell ref="E60:G60"/>
    <mergeCell ref="H57:J57"/>
    <mergeCell ref="DG14:DG15"/>
    <mergeCell ref="DH14:DM14"/>
    <mergeCell ref="CL14:CL15"/>
    <mergeCell ref="CM14:CR14"/>
    <mergeCell ref="CS14:CS15"/>
    <mergeCell ref="CT14:CY14"/>
    <mergeCell ref="CZ14:CZ15"/>
    <mergeCell ref="AW14:BB14"/>
    <mergeCell ref="BC14:BC15"/>
    <mergeCell ref="BD14:BI14"/>
    <mergeCell ref="BJ14:BJ15"/>
    <mergeCell ref="BR14:BW14"/>
    <mergeCell ref="BX14:BX15"/>
    <mergeCell ref="E61:G61"/>
    <mergeCell ref="E53:H53"/>
    <mergeCell ref="J53:K53"/>
    <mergeCell ref="E54:H54"/>
    <mergeCell ref="J54:K54"/>
    <mergeCell ref="E57:F57"/>
    <mergeCell ref="E58:F58"/>
    <mergeCell ref="H58:J58"/>
  </mergeCells>
  <phoneticPr fontId="3" type="noConversion"/>
  <dataValidations count="1">
    <dataValidation type="decimal" allowBlank="1" showErrorMessage="1" errorTitle="Ошибка" error="Допускается ввод только действительных чисел!" sqref="F17:H50 K17:DM50 I17:J38 I40:J50">
      <formula1>-9.99999999999999E+23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31">
    <tabColor indexed="31"/>
    <pageSetUpPr fitToPage="1"/>
  </sheetPr>
  <dimension ref="A1:M41"/>
  <sheetViews>
    <sheetView showGridLines="0" zoomScaleNormal="100" workbookViewId="0">
      <pane xSplit="5" ySplit="12" topLeftCell="F13" activePane="bottomRight" state="frozen"/>
      <selection activeCell="I44" sqref="I44"/>
      <selection pane="topRight" activeCell="I44" sqref="I44"/>
      <selection pane="bottomLeft" activeCell="I44" sqref="I44"/>
      <selection pane="bottomRight" activeCell="G20" sqref="G20"/>
    </sheetView>
  </sheetViews>
  <sheetFormatPr defaultColWidth="9.140625" defaultRowHeight="11.25" x14ac:dyDescent="0.15"/>
  <cols>
    <col min="1" max="2" width="9.140625" style="39" hidden="1" customWidth="1"/>
    <col min="3" max="3" width="4.140625" style="39" customWidth="1"/>
    <col min="4" max="4" width="40.7109375" style="39" customWidth="1"/>
    <col min="5" max="5" width="6.7109375" style="39" customWidth="1"/>
    <col min="6" max="10" width="19.7109375" style="39" customWidth="1"/>
    <col min="11" max="16384" width="9.140625" style="39"/>
  </cols>
  <sheetData>
    <row r="1" spans="1:10" hidden="1" x14ac:dyDescent="0.15"/>
    <row r="2" spans="1:10" hidden="1" x14ac:dyDescent="0.15"/>
    <row r="3" spans="1:10" hidden="1" x14ac:dyDescent="0.15"/>
    <row r="4" spans="1:10" hidden="1" x14ac:dyDescent="0.15">
      <c r="A4" s="33"/>
      <c r="B4" s="40"/>
      <c r="C4" s="40"/>
      <c r="D4" s="40"/>
    </row>
    <row r="5" spans="1:10" hidden="1" x14ac:dyDescent="0.15">
      <c r="A5" s="35"/>
    </row>
    <row r="6" spans="1:10" hidden="1" x14ac:dyDescent="0.15">
      <c r="A6" s="35"/>
    </row>
    <row r="7" spans="1:10" ht="12" customHeight="1" x14ac:dyDescent="0.15">
      <c r="A7" s="35"/>
      <c r="D7" s="73"/>
      <c r="E7" s="73"/>
      <c r="F7" s="73"/>
      <c r="J7" s="41"/>
    </row>
    <row r="8" spans="1:10" ht="12" customHeight="1" x14ac:dyDescent="0.15">
      <c r="A8" s="35"/>
      <c r="D8" s="52" t="s">
        <v>183</v>
      </c>
      <c r="E8" s="74"/>
      <c r="F8" s="74"/>
    </row>
    <row r="9" spans="1:10" ht="12" customHeight="1" x14ac:dyDescent="0.15">
      <c r="A9" s="35"/>
      <c r="D9" s="54" t="e">
        <f>IF(org="","Не определено",org)</f>
        <v>#REF!</v>
      </c>
      <c r="E9" s="73"/>
      <c r="F9" s="73"/>
    </row>
    <row r="10" spans="1:10" ht="12" customHeight="1" x14ac:dyDescent="0.15">
      <c r="D10" s="74"/>
      <c r="E10" s="74"/>
      <c r="F10" s="74"/>
      <c r="G10" s="73"/>
      <c r="H10" s="42"/>
      <c r="I10" s="42"/>
      <c r="J10" s="60" t="s">
        <v>185</v>
      </c>
    </row>
    <row r="11" spans="1:10" ht="66.75" customHeight="1" x14ac:dyDescent="0.15">
      <c r="C11" s="73"/>
      <c r="D11" s="75" t="s">
        <v>282</v>
      </c>
      <c r="E11" s="75" t="s">
        <v>187</v>
      </c>
      <c r="F11" s="75" t="s">
        <v>188</v>
      </c>
      <c r="G11" s="75" t="s">
        <v>283</v>
      </c>
      <c r="H11" s="75" t="s">
        <v>284</v>
      </c>
      <c r="I11" s="75" t="s">
        <v>285</v>
      </c>
      <c r="J11" s="76" t="s">
        <v>286</v>
      </c>
    </row>
    <row r="12" spans="1:10" x14ac:dyDescent="0.15">
      <c r="D12" s="55">
        <v>1</v>
      </c>
      <c r="E12" s="55">
        <v>2</v>
      </c>
      <c r="F12" s="55">
        <v>3</v>
      </c>
      <c r="G12" s="55">
        <v>4</v>
      </c>
      <c r="H12" s="55">
        <v>5</v>
      </c>
      <c r="I12" s="55">
        <v>6</v>
      </c>
      <c r="J12" s="77">
        <v>7</v>
      </c>
    </row>
    <row r="13" spans="1:10" ht="15" customHeight="1" x14ac:dyDescent="0.15">
      <c r="C13" s="73"/>
      <c r="D13" s="58" t="s">
        <v>287</v>
      </c>
      <c r="E13" s="59">
        <v>300</v>
      </c>
      <c r="F13" s="94">
        <f>F14+F15+F16+F17+F18+F19+F20+F21+F23+F24+F25+F26</f>
        <v>20160.521999999997</v>
      </c>
      <c r="G13" s="94">
        <f>G14+G15+G18+G19+G20+G21+G23+G24+G25+G26</f>
        <v>75737.993190000008</v>
      </c>
      <c r="H13" s="94">
        <f>H15+H16+H17+H18+H21+H22+H23+H24+H25+H26</f>
        <v>0</v>
      </c>
      <c r="I13" s="94">
        <f>I15+I18+I21+I22+I23+I24+I25+I26</f>
        <v>0</v>
      </c>
      <c r="J13" s="97">
        <f>J14+J15+J18+J19+J20+J21+J22+J23+J24+J25+J26</f>
        <v>75737.993190000008</v>
      </c>
    </row>
    <row r="14" spans="1:10" ht="15" customHeight="1" x14ac:dyDescent="0.15">
      <c r="C14" s="73"/>
      <c r="D14" s="58" t="s">
        <v>288</v>
      </c>
      <c r="E14" s="59">
        <v>301</v>
      </c>
      <c r="F14" s="95"/>
      <c r="G14" s="95"/>
      <c r="H14" s="80" t="s">
        <v>289</v>
      </c>
      <c r="I14" s="80" t="s">
        <v>289</v>
      </c>
      <c r="J14" s="97">
        <f>G14</f>
        <v>0</v>
      </c>
    </row>
    <row r="15" spans="1:10" ht="15" customHeight="1" x14ac:dyDescent="0.15">
      <c r="C15" s="73"/>
      <c r="D15" s="58" t="s">
        <v>290</v>
      </c>
      <c r="E15" s="59">
        <v>302</v>
      </c>
      <c r="F15" s="95">
        <f>'Раздел I. В'!I15</f>
        <v>8128.4981000000007</v>
      </c>
      <c r="G15" s="95">
        <f>'Раздел I. В'!K15</f>
        <v>19453.740100000003</v>
      </c>
      <c r="H15" s="95"/>
      <c r="I15" s="95"/>
      <c r="J15" s="97">
        <f>I15+G15</f>
        <v>19453.740100000003</v>
      </c>
    </row>
    <row r="16" spans="1:10" ht="15" customHeight="1" x14ac:dyDescent="0.15">
      <c r="C16" s="73"/>
      <c r="D16" s="58" t="s">
        <v>291</v>
      </c>
      <c r="E16" s="59">
        <v>303</v>
      </c>
      <c r="F16" s="95"/>
      <c r="G16" s="80" t="s">
        <v>289</v>
      </c>
      <c r="H16" s="95"/>
      <c r="I16" s="80" t="s">
        <v>289</v>
      </c>
      <c r="J16" s="81" t="s">
        <v>289</v>
      </c>
    </row>
    <row r="17" spans="3:10" ht="15" customHeight="1" x14ac:dyDescent="0.15">
      <c r="C17" s="73"/>
      <c r="D17" s="58" t="s">
        <v>292</v>
      </c>
      <c r="E17" s="59">
        <v>304</v>
      </c>
      <c r="F17" s="95"/>
      <c r="G17" s="80" t="s">
        <v>289</v>
      </c>
      <c r="H17" s="95"/>
      <c r="I17" s="80" t="s">
        <v>289</v>
      </c>
      <c r="J17" s="78" t="s">
        <v>289</v>
      </c>
    </row>
    <row r="18" spans="3:10" ht="15" customHeight="1" x14ac:dyDescent="0.15">
      <c r="C18" s="73"/>
      <c r="D18" s="58" t="s">
        <v>293</v>
      </c>
      <c r="E18" s="59">
        <v>305</v>
      </c>
      <c r="F18" s="95"/>
      <c r="G18" s="95"/>
      <c r="H18" s="95"/>
      <c r="I18" s="95"/>
      <c r="J18" s="140"/>
    </row>
    <row r="19" spans="3:10" ht="15" customHeight="1" x14ac:dyDescent="0.15">
      <c r="C19" s="73"/>
      <c r="D19" s="58" t="s">
        <v>294</v>
      </c>
      <c r="E19" s="59">
        <v>306</v>
      </c>
      <c r="F19" s="95"/>
      <c r="G19" s="95"/>
      <c r="H19" s="80" t="s">
        <v>289</v>
      </c>
      <c r="I19" s="80" t="s">
        <v>289</v>
      </c>
      <c r="J19" s="97">
        <f>G19</f>
        <v>0</v>
      </c>
    </row>
    <row r="20" spans="3:10" ht="15" customHeight="1" x14ac:dyDescent="0.15">
      <c r="C20" s="73"/>
      <c r="D20" s="58" t="s">
        <v>295</v>
      </c>
      <c r="E20" s="59">
        <v>307</v>
      </c>
      <c r="F20" s="95">
        <v>200.20500000000001</v>
      </c>
      <c r="G20" s="95">
        <v>159.5865</v>
      </c>
      <c r="H20" s="80" t="s">
        <v>289</v>
      </c>
      <c r="I20" s="80" t="s">
        <v>289</v>
      </c>
      <c r="J20" s="97">
        <f>G20</f>
        <v>159.5865</v>
      </c>
    </row>
    <row r="21" spans="3:10" ht="15" customHeight="1" x14ac:dyDescent="0.15">
      <c r="C21" s="73"/>
      <c r="D21" s="58" t="s">
        <v>296</v>
      </c>
      <c r="E21" s="59">
        <v>308</v>
      </c>
      <c r="F21" s="95"/>
      <c r="G21" s="95"/>
      <c r="H21" s="95"/>
      <c r="I21" s="95"/>
      <c r="J21" s="98"/>
    </row>
    <row r="22" spans="3:10" ht="15" customHeight="1" x14ac:dyDescent="0.15">
      <c r="C22" s="73"/>
      <c r="D22" s="58" t="s">
        <v>297</v>
      </c>
      <c r="E22" s="59">
        <v>309</v>
      </c>
      <c r="F22" s="80" t="s">
        <v>289</v>
      </c>
      <c r="G22" s="80" t="s">
        <v>289</v>
      </c>
      <c r="H22" s="95"/>
      <c r="I22" s="95"/>
      <c r="J22" s="97">
        <f>I22</f>
        <v>0</v>
      </c>
    </row>
    <row r="23" spans="3:10" ht="15" customHeight="1" x14ac:dyDescent="0.15">
      <c r="C23" s="73"/>
      <c r="D23" s="58" t="s">
        <v>298</v>
      </c>
      <c r="E23" s="59">
        <v>310</v>
      </c>
      <c r="F23" s="95"/>
      <c r="G23" s="95"/>
      <c r="H23" s="95"/>
      <c r="I23" s="95"/>
      <c r="J23" s="97">
        <f>I23+G23</f>
        <v>0</v>
      </c>
    </row>
    <row r="24" spans="3:10" ht="15" customHeight="1" x14ac:dyDescent="0.15">
      <c r="C24" s="73"/>
      <c r="D24" s="58" t="s">
        <v>299</v>
      </c>
      <c r="E24" s="59">
        <v>311</v>
      </c>
      <c r="F24" s="95"/>
      <c r="G24" s="95"/>
      <c r="H24" s="95"/>
      <c r="I24" s="95"/>
      <c r="J24" s="97">
        <f>I24+G24</f>
        <v>0</v>
      </c>
    </row>
    <row r="25" spans="3:10" ht="22.5" x14ac:dyDescent="0.15">
      <c r="C25" s="73"/>
      <c r="D25" s="58" t="s">
        <v>300</v>
      </c>
      <c r="E25" s="59">
        <v>312</v>
      </c>
      <c r="F25" s="95"/>
      <c r="G25" s="95"/>
      <c r="H25" s="95"/>
      <c r="I25" s="95"/>
      <c r="J25" s="97">
        <f>G25+I25</f>
        <v>0</v>
      </c>
    </row>
    <row r="26" spans="3:10" ht="22.5" x14ac:dyDescent="0.15">
      <c r="C26" s="73"/>
      <c r="D26" s="58" t="s">
        <v>301</v>
      </c>
      <c r="E26" s="59">
        <v>313</v>
      </c>
      <c r="F26" s="95">
        <f>'Раздел II. А'!F50</f>
        <v>11831.818899999998</v>
      </c>
      <c r="G26" s="95">
        <f>'Раздел II. А'!M50</f>
        <v>56124.666590000001</v>
      </c>
      <c r="H26" s="95"/>
      <c r="I26" s="95"/>
      <c r="J26" s="97">
        <f>G26+I26</f>
        <v>56124.666590000001</v>
      </c>
    </row>
    <row r="27" spans="3:10" ht="15" customHeight="1" x14ac:dyDescent="0.15">
      <c r="C27" s="73"/>
      <c r="D27" s="58" t="s">
        <v>302</v>
      </c>
      <c r="E27" s="59">
        <v>400</v>
      </c>
      <c r="F27" s="95"/>
      <c r="G27" s="80" t="s">
        <v>289</v>
      </c>
      <c r="H27" s="95"/>
      <c r="I27" s="80" t="s">
        <v>289</v>
      </c>
      <c r="J27" s="81" t="s">
        <v>289</v>
      </c>
    </row>
    <row r="28" spans="3:10" ht="15" customHeight="1" x14ac:dyDescent="0.15">
      <c r="C28" s="73"/>
      <c r="D28" s="58" t="s">
        <v>303</v>
      </c>
      <c r="E28" s="59">
        <v>500</v>
      </c>
      <c r="F28" s="80" t="s">
        <v>289</v>
      </c>
      <c r="G28" s="80" t="s">
        <v>289</v>
      </c>
      <c r="H28" s="95"/>
      <c r="I28" s="95"/>
      <c r="J28" s="81" t="s">
        <v>289</v>
      </c>
    </row>
    <row r="29" spans="3:10" ht="15" customHeight="1" x14ac:dyDescent="0.15">
      <c r="C29" s="73"/>
      <c r="D29" s="58" t="s">
        <v>304</v>
      </c>
      <c r="E29" s="59">
        <v>600</v>
      </c>
      <c r="F29" s="80" t="s">
        <v>289</v>
      </c>
      <c r="G29" s="80" t="s">
        <v>289</v>
      </c>
      <c r="H29" s="95"/>
      <c r="I29" s="80" t="s">
        <v>289</v>
      </c>
      <c r="J29" s="81" t="s">
        <v>289</v>
      </c>
    </row>
    <row r="30" spans="3:10" ht="15" customHeight="1" x14ac:dyDescent="0.15">
      <c r="C30" s="73"/>
      <c r="D30" s="56" t="s">
        <v>305</v>
      </c>
      <c r="E30" s="57">
        <v>700</v>
      </c>
      <c r="F30" s="79" t="s">
        <v>289</v>
      </c>
      <c r="G30" s="79" t="s">
        <v>289</v>
      </c>
      <c r="H30" s="96"/>
      <c r="I30" s="96"/>
      <c r="J30" s="78" t="s">
        <v>289</v>
      </c>
    </row>
    <row r="33" spans="1:13" s="124" customFormat="1" ht="12.75" x14ac:dyDescent="0.2">
      <c r="A33" s="123"/>
      <c r="D33" s="124" t="s">
        <v>26</v>
      </c>
      <c r="E33" s="144" t="e">
        <f>IF(#REF!="","",#REF!)</f>
        <v>#REF!</v>
      </c>
      <c r="F33" s="144"/>
      <c r="G33" s="144"/>
      <c r="H33" s="144"/>
      <c r="J33" s="145"/>
      <c r="K33" s="146"/>
    </row>
    <row r="34" spans="1:13" s="124" customFormat="1" ht="12.75" x14ac:dyDescent="0.2">
      <c r="A34" s="123"/>
      <c r="E34" s="147" t="s">
        <v>27</v>
      </c>
      <c r="F34" s="147"/>
      <c r="G34" s="147"/>
      <c r="H34" s="147"/>
      <c r="J34" s="148" t="s">
        <v>28</v>
      </c>
      <c r="K34" s="147"/>
    </row>
    <row r="35" spans="1:13" s="124" customFormat="1" ht="12.75" x14ac:dyDescent="0.2">
      <c r="A35" s="123"/>
      <c r="G35" s="126"/>
      <c r="K35" s="126"/>
    </row>
    <row r="36" spans="1:13" s="124" customFormat="1" ht="12.75" x14ac:dyDescent="0.2">
      <c r="A36" s="123"/>
    </row>
    <row r="37" spans="1:13" s="124" customFormat="1" ht="12.75" x14ac:dyDescent="0.2">
      <c r="A37" s="123"/>
      <c r="D37" s="127" t="s">
        <v>29</v>
      </c>
      <c r="E37" s="144" t="e">
        <f>IF(#REF!="","",#REF!)</f>
        <v>#REF!</v>
      </c>
      <c r="F37" s="144"/>
      <c r="G37" s="125"/>
      <c r="H37" s="144" t="e">
        <f>IF(#REF!="","",#REF!)</f>
        <v>#REF!</v>
      </c>
      <c r="I37" s="144"/>
      <c r="J37" s="144"/>
      <c r="K37" s="125"/>
      <c r="L37" s="128"/>
      <c r="M37" s="128"/>
    </row>
    <row r="38" spans="1:13" s="124" customFormat="1" ht="12.75" x14ac:dyDescent="0.2">
      <c r="A38" s="123"/>
      <c r="D38" s="127" t="s">
        <v>30</v>
      </c>
      <c r="E38" s="149" t="s">
        <v>31</v>
      </c>
      <c r="F38" s="149"/>
      <c r="G38" s="126"/>
      <c r="H38" s="149" t="s">
        <v>27</v>
      </c>
      <c r="I38" s="149"/>
      <c r="J38" s="149"/>
      <c r="K38" s="126"/>
      <c r="L38" s="149" t="s">
        <v>28</v>
      </c>
      <c r="M38" s="149"/>
    </row>
    <row r="39" spans="1:13" s="124" customFormat="1" ht="12.75" x14ac:dyDescent="0.2">
      <c r="A39" s="123"/>
      <c r="D39" s="127" t="s">
        <v>32</v>
      </c>
    </row>
    <row r="40" spans="1:13" s="124" customFormat="1" ht="12.75" x14ac:dyDescent="0.2">
      <c r="A40" s="123"/>
      <c r="E40" s="144" t="e">
        <f>IF(#REF!="","",#REF!)</f>
        <v>#REF!</v>
      </c>
      <c r="F40" s="144"/>
      <c r="G40" s="144"/>
      <c r="I40" s="129" t="s">
        <v>33</v>
      </c>
      <c r="J40" s="127"/>
    </row>
    <row r="41" spans="1:13" s="124" customFormat="1" ht="12.75" x14ac:dyDescent="0.2">
      <c r="A41" s="123"/>
      <c r="E41" s="143" t="s">
        <v>34</v>
      </c>
      <c r="F41" s="143"/>
      <c r="G41" s="143"/>
      <c r="I41" s="130" t="s">
        <v>35</v>
      </c>
      <c r="J41" s="130"/>
    </row>
  </sheetData>
  <sheetProtection password="FA9C" sheet="1" objects="1" scenarios="1" formatColumns="0" formatRows="0"/>
  <mergeCells count="11">
    <mergeCell ref="E33:H33"/>
    <mergeCell ref="J33:K33"/>
    <mergeCell ref="E34:H34"/>
    <mergeCell ref="J34:K34"/>
    <mergeCell ref="E37:F37"/>
    <mergeCell ref="H37:J37"/>
    <mergeCell ref="E38:F38"/>
    <mergeCell ref="H38:J38"/>
    <mergeCell ref="L38:M38"/>
    <mergeCell ref="E40:G40"/>
    <mergeCell ref="E41:G41"/>
  </mergeCells>
  <phoneticPr fontId="3" type="noConversion"/>
  <dataValidations count="1">
    <dataValidation type="decimal" allowBlank="1" showErrorMessage="1" errorTitle="Ошибка" error="Допускается ввод только действительных чисел!" sqref="I13 I30 I28 H27:H30 F27 F13:G15 H22:I22 H21:J21 G18:G21 F23:I26 H16:H18 F16:F21 H15:I15 I18:J18">
      <formula1>-9.99999999999999E+23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paperSize="9" scale="96" fitToHeight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41">
    <tabColor indexed="31"/>
    <pageSetUpPr fitToPage="1"/>
  </sheetPr>
  <dimension ref="A1:M39"/>
  <sheetViews>
    <sheetView showGridLines="0" tabSelected="1" zoomScaleNormal="100" workbookViewId="0">
      <pane xSplit="5" ySplit="12" topLeftCell="F13" activePane="bottomRight" state="frozen"/>
      <selection activeCell="I44" sqref="I44"/>
      <selection pane="topRight" activeCell="I44" sqref="I44"/>
      <selection pane="bottomLeft" activeCell="I44" sqref="I44"/>
      <selection pane="bottomRight" activeCell="G40" sqref="G40"/>
    </sheetView>
  </sheetViews>
  <sheetFormatPr defaultColWidth="9.140625" defaultRowHeight="11.25" x14ac:dyDescent="0.15"/>
  <cols>
    <col min="1" max="2" width="9.140625" style="39" hidden="1" customWidth="1"/>
    <col min="3" max="3" width="4.140625" style="39" customWidth="1"/>
    <col min="4" max="4" width="40.7109375" style="39" customWidth="1"/>
    <col min="5" max="5" width="6.7109375" style="39" customWidth="1"/>
    <col min="6" max="10" width="19.7109375" style="39" customWidth="1"/>
    <col min="11" max="16384" width="9.140625" style="39"/>
  </cols>
  <sheetData>
    <row r="1" spans="1:10" hidden="1" x14ac:dyDescent="0.15"/>
    <row r="2" spans="1:10" hidden="1" x14ac:dyDescent="0.15"/>
    <row r="3" spans="1:10" hidden="1" x14ac:dyDescent="0.15"/>
    <row r="4" spans="1:10" hidden="1" x14ac:dyDescent="0.15">
      <c r="A4" s="33"/>
      <c r="B4" s="40"/>
      <c r="C4" s="40"/>
      <c r="D4" s="40"/>
    </row>
    <row r="5" spans="1:10" hidden="1" x14ac:dyDescent="0.15">
      <c r="A5" s="35"/>
    </row>
    <row r="6" spans="1:10" hidden="1" x14ac:dyDescent="0.15">
      <c r="A6" s="35"/>
    </row>
    <row r="7" spans="1:10" ht="12" customHeight="1" x14ac:dyDescent="0.15">
      <c r="A7" s="35"/>
      <c r="D7" s="73"/>
      <c r="E7" s="73"/>
      <c r="F7" s="73"/>
      <c r="J7" s="41"/>
    </row>
    <row r="8" spans="1:10" ht="12" customHeight="1" x14ac:dyDescent="0.15">
      <c r="A8" s="35"/>
      <c r="D8" s="52" t="s">
        <v>184</v>
      </c>
      <c r="E8" s="74"/>
      <c r="F8" s="74"/>
    </row>
    <row r="9" spans="1:10" ht="12" customHeight="1" x14ac:dyDescent="0.15">
      <c r="A9" s="35"/>
      <c r="D9" s="54" t="e">
        <f>IF(org="","Не определено",org)</f>
        <v>#REF!</v>
      </c>
      <c r="E9" s="73"/>
      <c r="F9" s="73"/>
    </row>
    <row r="10" spans="1:10" ht="12" customHeight="1" x14ac:dyDescent="0.15">
      <c r="D10" s="74"/>
      <c r="E10" s="74"/>
      <c r="F10" s="74"/>
      <c r="G10" s="73"/>
      <c r="H10" s="42"/>
      <c r="I10" s="42"/>
      <c r="J10" s="60" t="s">
        <v>306</v>
      </c>
    </row>
    <row r="11" spans="1:10" ht="66.75" customHeight="1" x14ac:dyDescent="0.15">
      <c r="C11" s="73"/>
      <c r="D11" s="75" t="s">
        <v>282</v>
      </c>
      <c r="E11" s="75" t="s">
        <v>187</v>
      </c>
      <c r="F11" s="75" t="s">
        <v>188</v>
      </c>
      <c r="G11" s="75" t="s">
        <v>283</v>
      </c>
      <c r="H11" s="75" t="s">
        <v>284</v>
      </c>
      <c r="I11" s="75" t="s">
        <v>285</v>
      </c>
      <c r="J11" s="76" t="s">
        <v>286</v>
      </c>
    </row>
    <row r="12" spans="1:10" ht="12" customHeight="1" x14ac:dyDescent="0.15">
      <c r="D12" s="89">
        <v>1</v>
      </c>
      <c r="E12" s="89">
        <v>2</v>
      </c>
      <c r="F12" s="89">
        <v>3</v>
      </c>
      <c r="G12" s="89">
        <v>4</v>
      </c>
      <c r="H12" s="89">
        <v>5</v>
      </c>
      <c r="I12" s="89">
        <v>6</v>
      </c>
      <c r="J12" s="90">
        <v>7</v>
      </c>
    </row>
    <row r="13" spans="1:10" ht="15" customHeight="1" x14ac:dyDescent="0.15">
      <c r="C13" s="73"/>
      <c r="D13" s="58" t="s">
        <v>307</v>
      </c>
      <c r="E13" s="59">
        <v>100</v>
      </c>
      <c r="F13" s="94">
        <f>F14+F15+F16+F17+F18+F19+F20+F21+F23+F24+F25+F26</f>
        <v>22802.263999999999</v>
      </c>
      <c r="G13" s="94">
        <f>G14+G15+G18+G19+G20+G21+G23+G24+G25+G26</f>
        <v>22459.768369999998</v>
      </c>
      <c r="H13" s="94">
        <f>H15+H16+H17+H18+H21+H22+H23+H24+H25+H26</f>
        <v>54.021999999999998</v>
      </c>
      <c r="I13" s="94">
        <f>I15+I18+I21+I22+I23+I24+I25+I26</f>
        <v>13167.23351</v>
      </c>
      <c r="J13" s="97">
        <f>SUM(J14:J26)</f>
        <v>32238.74725</v>
      </c>
    </row>
    <row r="14" spans="1:10" ht="15" customHeight="1" x14ac:dyDescent="0.15">
      <c r="C14" s="73"/>
      <c r="D14" s="58" t="s">
        <v>288</v>
      </c>
      <c r="E14" s="59">
        <v>101</v>
      </c>
      <c r="F14" s="95"/>
      <c r="G14" s="95"/>
      <c r="H14" s="80" t="s">
        <v>289</v>
      </c>
      <c r="I14" s="80" t="s">
        <v>289</v>
      </c>
      <c r="J14" s="97">
        <f>G14</f>
        <v>0</v>
      </c>
    </row>
    <row r="15" spans="1:10" ht="15" customHeight="1" x14ac:dyDescent="0.15">
      <c r="C15" s="73"/>
      <c r="D15" s="58" t="s">
        <v>290</v>
      </c>
      <c r="E15" s="59">
        <v>102</v>
      </c>
      <c r="F15" s="95">
        <v>7786.8</v>
      </c>
      <c r="G15" s="95">
        <v>5872.7763199999999</v>
      </c>
      <c r="H15" s="95">
        <v>24.556999999999999</v>
      </c>
      <c r="I15" s="95">
        <v>4945.0744199999999</v>
      </c>
      <c r="J15" s="97">
        <f>I15+G15</f>
        <v>10817.85074</v>
      </c>
    </row>
    <row r="16" spans="1:10" ht="15" customHeight="1" x14ac:dyDescent="0.15">
      <c r="C16" s="73"/>
      <c r="D16" s="58" t="s">
        <v>291</v>
      </c>
      <c r="E16" s="59">
        <v>103</v>
      </c>
      <c r="F16" s="95"/>
      <c r="G16" s="80" t="s">
        <v>289</v>
      </c>
      <c r="H16" s="95"/>
      <c r="I16" s="80" t="s">
        <v>289</v>
      </c>
      <c r="J16" s="81" t="s">
        <v>289</v>
      </c>
    </row>
    <row r="17" spans="1:11" ht="15" customHeight="1" x14ac:dyDescent="0.15">
      <c r="C17" s="73"/>
      <c r="D17" s="58" t="s">
        <v>292</v>
      </c>
      <c r="E17" s="59">
        <v>104</v>
      </c>
      <c r="F17" s="95"/>
      <c r="G17" s="80" t="s">
        <v>289</v>
      </c>
      <c r="H17" s="95"/>
      <c r="I17" s="80" t="s">
        <v>289</v>
      </c>
      <c r="J17" s="81" t="s">
        <v>289</v>
      </c>
    </row>
    <row r="18" spans="1:11" ht="15" customHeight="1" x14ac:dyDescent="0.15">
      <c r="C18" s="73"/>
      <c r="D18" s="58" t="s">
        <v>293</v>
      </c>
      <c r="E18" s="59">
        <v>105</v>
      </c>
      <c r="F18" s="95"/>
      <c r="G18" s="95"/>
      <c r="H18" s="95">
        <v>5.0359999999999996</v>
      </c>
      <c r="I18" s="95">
        <v>3388.2546299999999</v>
      </c>
      <c r="J18" s="98"/>
    </row>
    <row r="19" spans="1:11" ht="15" customHeight="1" x14ac:dyDescent="0.15">
      <c r="C19" s="73"/>
      <c r="D19" s="58" t="s">
        <v>294</v>
      </c>
      <c r="E19" s="59">
        <v>106</v>
      </c>
      <c r="F19" s="95">
        <v>14765.72</v>
      </c>
      <c r="G19" s="95">
        <v>16230.3817</v>
      </c>
      <c r="H19" s="80" t="s">
        <v>289</v>
      </c>
      <c r="I19" s="80" t="s">
        <v>289</v>
      </c>
      <c r="J19" s="97">
        <f>G19</f>
        <v>16230.3817</v>
      </c>
    </row>
    <row r="20" spans="1:11" ht="15" customHeight="1" x14ac:dyDescent="0.15">
      <c r="C20" s="73"/>
      <c r="D20" s="58" t="s">
        <v>295</v>
      </c>
      <c r="E20" s="59">
        <v>107</v>
      </c>
      <c r="F20" s="95">
        <v>249.744</v>
      </c>
      <c r="G20" s="95">
        <v>356.61034999999998</v>
      </c>
      <c r="H20" s="80" t="s">
        <v>289</v>
      </c>
      <c r="I20" s="80" t="s">
        <v>289</v>
      </c>
      <c r="J20" s="97">
        <f>G20</f>
        <v>356.61034999999998</v>
      </c>
    </row>
    <row r="21" spans="1:11" ht="15" customHeight="1" x14ac:dyDescent="0.15">
      <c r="C21" s="73"/>
      <c r="D21" s="58" t="s">
        <v>296</v>
      </c>
      <c r="E21" s="59">
        <v>108</v>
      </c>
      <c r="F21" s="95"/>
      <c r="G21" s="95"/>
      <c r="H21" s="95"/>
      <c r="I21" s="95"/>
      <c r="J21" s="98"/>
    </row>
    <row r="22" spans="1:11" ht="15" customHeight="1" x14ac:dyDescent="0.15">
      <c r="C22" s="73"/>
      <c r="D22" s="58" t="s">
        <v>297</v>
      </c>
      <c r="E22" s="59">
        <v>109</v>
      </c>
      <c r="F22" s="80" t="s">
        <v>289</v>
      </c>
      <c r="G22" s="80" t="s">
        <v>289</v>
      </c>
      <c r="H22" s="95">
        <v>22.657</v>
      </c>
      <c r="I22" s="95">
        <v>3741.6855799999998</v>
      </c>
      <c r="J22" s="97">
        <f>I22</f>
        <v>3741.6855799999998</v>
      </c>
    </row>
    <row r="23" spans="1:11" ht="15" customHeight="1" x14ac:dyDescent="0.15">
      <c r="C23" s="73"/>
      <c r="D23" s="58" t="s">
        <v>298</v>
      </c>
      <c r="E23" s="59">
        <v>110</v>
      </c>
      <c r="F23" s="95"/>
      <c r="G23" s="95"/>
      <c r="H23" s="95"/>
      <c r="I23" s="95"/>
      <c r="J23" s="97">
        <f>I23+G23</f>
        <v>0</v>
      </c>
    </row>
    <row r="24" spans="1:11" ht="15" customHeight="1" x14ac:dyDescent="0.15">
      <c r="C24" s="73"/>
      <c r="D24" s="58" t="s">
        <v>299</v>
      </c>
      <c r="E24" s="59">
        <v>111</v>
      </c>
      <c r="F24" s="95"/>
      <c r="G24" s="95"/>
      <c r="H24" s="95">
        <v>1.772</v>
      </c>
      <c r="I24" s="95">
        <v>1092.2188799999999</v>
      </c>
      <c r="J24" s="97">
        <f>I24+G24</f>
        <v>1092.2188799999999</v>
      </c>
    </row>
    <row r="25" spans="1:11" ht="22.5" x14ac:dyDescent="0.15">
      <c r="C25" s="73"/>
      <c r="D25" s="58" t="s">
        <v>300</v>
      </c>
      <c r="E25" s="59">
        <v>112</v>
      </c>
      <c r="F25" s="95"/>
      <c r="G25" s="95"/>
      <c r="H25" s="95"/>
      <c r="I25" s="95"/>
      <c r="J25" s="97">
        <f>I25+G25</f>
        <v>0</v>
      </c>
    </row>
    <row r="26" spans="1:11" ht="22.5" x14ac:dyDescent="0.15">
      <c r="C26" s="73"/>
      <c r="D26" s="58" t="s">
        <v>301</v>
      </c>
      <c r="E26" s="59">
        <v>113</v>
      </c>
      <c r="F26" s="95"/>
      <c r="G26" s="95"/>
      <c r="H26" s="95"/>
      <c r="I26" s="95"/>
      <c r="J26" s="97">
        <f>I26+G26</f>
        <v>0</v>
      </c>
    </row>
    <row r="27" spans="1:11" ht="15" customHeight="1" x14ac:dyDescent="0.15">
      <c r="C27" s="73"/>
      <c r="D27" s="58" t="s">
        <v>308</v>
      </c>
      <c r="E27" s="59">
        <v>114</v>
      </c>
      <c r="F27" s="94">
        <f>F13-'Раздел III'!F13</f>
        <v>2641.742000000002</v>
      </c>
      <c r="G27" s="94">
        <f>G13-'Раздел III'!G13</f>
        <v>-53278.22482000001</v>
      </c>
      <c r="H27" s="94">
        <f>H13-'Раздел III'!H13</f>
        <v>54.021999999999998</v>
      </c>
      <c r="I27" s="94">
        <f>I13-'Раздел III'!I13</f>
        <v>13167.23351</v>
      </c>
      <c r="J27" s="97">
        <f>J13-'Раздел III'!J13</f>
        <v>-43499.245940000008</v>
      </c>
    </row>
    <row r="28" spans="1:11" ht="15" customHeight="1" x14ac:dyDescent="0.15">
      <c r="C28" s="73"/>
      <c r="D28" s="56" t="s">
        <v>309</v>
      </c>
      <c r="E28" s="57">
        <v>200</v>
      </c>
      <c r="F28" s="96"/>
      <c r="G28" s="79" t="s">
        <v>289</v>
      </c>
      <c r="H28" s="96"/>
      <c r="I28" s="79" t="s">
        <v>289</v>
      </c>
      <c r="J28" s="78" t="s">
        <v>289</v>
      </c>
    </row>
    <row r="31" spans="1:11" s="124" customFormat="1" ht="12.75" x14ac:dyDescent="0.2">
      <c r="A31" s="123"/>
      <c r="D31" s="124" t="s">
        <v>26</v>
      </c>
      <c r="E31" s="144" t="e">
        <f>IF(#REF!="","",#REF!)</f>
        <v>#REF!</v>
      </c>
      <c r="F31" s="144"/>
      <c r="G31" s="144"/>
      <c r="H31" s="144"/>
      <c r="J31" s="145"/>
      <c r="K31" s="146"/>
    </row>
    <row r="32" spans="1:11" s="124" customFormat="1" ht="12.75" x14ac:dyDescent="0.2">
      <c r="A32" s="123"/>
      <c r="E32" s="147" t="s">
        <v>27</v>
      </c>
      <c r="F32" s="147"/>
      <c r="G32" s="147"/>
      <c r="H32" s="147"/>
      <c r="J32" s="148" t="s">
        <v>28</v>
      </c>
      <c r="K32" s="147"/>
    </row>
    <row r="33" spans="1:13" s="124" customFormat="1" ht="12.75" x14ac:dyDescent="0.2">
      <c r="A33" s="123"/>
      <c r="G33" s="126"/>
      <c r="K33" s="126"/>
    </row>
    <row r="34" spans="1:13" s="124" customFormat="1" ht="12.75" x14ac:dyDescent="0.2">
      <c r="A34" s="123"/>
    </row>
    <row r="35" spans="1:13" s="124" customFormat="1" ht="12.75" x14ac:dyDescent="0.2">
      <c r="A35" s="123"/>
      <c r="D35" s="127" t="s">
        <v>29</v>
      </c>
      <c r="E35" s="144" t="e">
        <f>IF(#REF!="","",#REF!)</f>
        <v>#REF!</v>
      </c>
      <c r="F35" s="144"/>
      <c r="G35" s="125"/>
      <c r="H35" s="144" t="e">
        <f>IF(#REF!="","",#REF!)</f>
        <v>#REF!</v>
      </c>
      <c r="I35" s="144"/>
      <c r="J35" s="144"/>
      <c r="K35" s="125"/>
      <c r="L35" s="128"/>
      <c r="M35" s="128"/>
    </row>
    <row r="36" spans="1:13" s="124" customFormat="1" ht="12.75" x14ac:dyDescent="0.2">
      <c r="A36" s="123"/>
      <c r="D36" s="127" t="s">
        <v>30</v>
      </c>
      <c r="E36" s="149" t="s">
        <v>31</v>
      </c>
      <c r="F36" s="149"/>
      <c r="G36" s="126"/>
      <c r="H36" s="149" t="s">
        <v>27</v>
      </c>
      <c r="I36" s="149"/>
      <c r="J36" s="149"/>
      <c r="K36" s="126"/>
      <c r="L36" s="149" t="s">
        <v>28</v>
      </c>
      <c r="M36" s="149"/>
    </row>
    <row r="37" spans="1:13" s="124" customFormat="1" ht="12.75" x14ac:dyDescent="0.2">
      <c r="A37" s="123"/>
      <c r="D37" s="127" t="s">
        <v>32</v>
      </c>
    </row>
    <row r="38" spans="1:13" s="124" customFormat="1" ht="12.75" x14ac:dyDescent="0.2">
      <c r="A38" s="123"/>
      <c r="E38" s="144" t="e">
        <f>IF(#REF!="","",#REF!)</f>
        <v>#REF!</v>
      </c>
      <c r="F38" s="144"/>
      <c r="G38" s="144"/>
      <c r="I38" s="129" t="s">
        <v>33</v>
      </c>
      <c r="J38" s="127"/>
    </row>
    <row r="39" spans="1:13" s="124" customFormat="1" ht="12.75" x14ac:dyDescent="0.2">
      <c r="A39" s="123"/>
      <c r="E39" s="143" t="s">
        <v>34</v>
      </c>
      <c r="F39" s="143"/>
      <c r="G39" s="143"/>
      <c r="I39" s="130" t="s">
        <v>35</v>
      </c>
      <c r="J39" s="130"/>
    </row>
  </sheetData>
  <sheetProtection password="FA9C" sheet="1" objects="1" scenarios="1" formatColumns="0" formatRows="0"/>
  <mergeCells count="11">
    <mergeCell ref="E31:H31"/>
    <mergeCell ref="J31:K31"/>
    <mergeCell ref="E32:H32"/>
    <mergeCell ref="J32:K32"/>
    <mergeCell ref="E35:F35"/>
    <mergeCell ref="H35:J35"/>
    <mergeCell ref="E36:F36"/>
    <mergeCell ref="H36:J36"/>
    <mergeCell ref="L36:M36"/>
    <mergeCell ref="E38:G38"/>
    <mergeCell ref="E39:G39"/>
  </mergeCells>
  <phoneticPr fontId="3" type="noConversion"/>
  <dataValidations count="1">
    <dataValidation type="decimal" allowBlank="1" showErrorMessage="1" errorTitle="Ошибка" error="Допускается ввод только действительных чисел!" sqref="F13 H28 F28 I18:J18 H22:I22 H21:J21 G18:G21 F14:G15 H16:H18 F16:F21 H15:I15 F23:J27">
      <formula1>-9.99999999999999E+23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paperSize="9" scale="96" fitToHeight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tatistic">
    <tabColor indexed="47"/>
  </sheetPr>
  <dimension ref="A1:C53"/>
  <sheetViews>
    <sheetView showGridLines="0" workbookViewId="0">
      <selection activeCell="K28" sqref="K28"/>
    </sheetView>
  </sheetViews>
  <sheetFormatPr defaultColWidth="9.140625" defaultRowHeight="11.25" x14ac:dyDescent="0.15"/>
  <cols>
    <col min="1" max="1" width="20" style="48" customWidth="1"/>
    <col min="2" max="2" width="9.140625" style="48"/>
    <col min="3" max="3" width="22" style="48" customWidth="1"/>
    <col min="4" max="16384" width="9.140625" style="48"/>
  </cols>
  <sheetData>
    <row r="1" spans="1:3" x14ac:dyDescent="0.15">
      <c r="A1" s="48">
        <v>53</v>
      </c>
    </row>
    <row r="2" spans="1:3" x14ac:dyDescent="0.15">
      <c r="A2" s="48" t="s">
        <v>36</v>
      </c>
      <c r="B2" s="48" t="s">
        <v>37</v>
      </c>
      <c r="C2" s="48" t="s">
        <v>38</v>
      </c>
    </row>
    <row r="3" spans="1:3" x14ac:dyDescent="0.15">
      <c r="A3" s="48" t="s">
        <v>40</v>
      </c>
      <c r="B3" s="48" t="s">
        <v>41</v>
      </c>
      <c r="C3" s="48" t="s">
        <v>38</v>
      </c>
    </row>
    <row r="4" spans="1:3" x14ac:dyDescent="0.15">
      <c r="A4" s="48" t="s">
        <v>315</v>
      </c>
      <c r="B4" s="48" t="s">
        <v>37</v>
      </c>
      <c r="C4" s="48" t="s">
        <v>38</v>
      </c>
    </row>
    <row r="5" spans="1:3" x14ac:dyDescent="0.15">
      <c r="A5" s="122" t="s">
        <v>316</v>
      </c>
      <c r="B5" s="48" t="s">
        <v>37</v>
      </c>
      <c r="C5" s="48" t="s">
        <v>38</v>
      </c>
    </row>
    <row r="6" spans="1:3" x14ac:dyDescent="0.15">
      <c r="A6" s="48" t="s">
        <v>317</v>
      </c>
      <c r="B6" s="48" t="s">
        <v>37</v>
      </c>
      <c r="C6" s="48" t="s">
        <v>38</v>
      </c>
    </row>
    <row r="7" spans="1:3" x14ac:dyDescent="0.15">
      <c r="A7" s="48" t="s">
        <v>320</v>
      </c>
      <c r="B7" s="48" t="s">
        <v>37</v>
      </c>
      <c r="C7" s="48" t="s">
        <v>38</v>
      </c>
    </row>
    <row r="8" spans="1:3" x14ac:dyDescent="0.15">
      <c r="A8" s="48" t="s">
        <v>321</v>
      </c>
      <c r="B8" s="48" t="s">
        <v>37</v>
      </c>
      <c r="C8" s="48" t="s">
        <v>38</v>
      </c>
    </row>
    <row r="9" spans="1:3" x14ac:dyDescent="0.15">
      <c r="A9" s="48" t="s">
        <v>322</v>
      </c>
      <c r="B9" s="48" t="s">
        <v>37</v>
      </c>
      <c r="C9" s="48" t="s">
        <v>38</v>
      </c>
    </row>
    <row r="10" spans="1:3" x14ac:dyDescent="0.15">
      <c r="A10" s="48" t="s">
        <v>323</v>
      </c>
      <c r="B10" s="48" t="s">
        <v>37</v>
      </c>
      <c r="C10" s="48" t="s">
        <v>38</v>
      </c>
    </row>
    <row r="11" spans="1:3" x14ac:dyDescent="0.15">
      <c r="A11" s="48" t="s">
        <v>324</v>
      </c>
      <c r="B11" s="48" t="s">
        <v>37</v>
      </c>
      <c r="C11" s="48" t="s">
        <v>38</v>
      </c>
    </row>
    <row r="12" spans="1:3" x14ac:dyDescent="0.15">
      <c r="A12" s="48" t="s">
        <v>325</v>
      </c>
      <c r="B12" s="48" t="s">
        <v>37</v>
      </c>
      <c r="C12" s="122" t="s">
        <v>38</v>
      </c>
    </row>
    <row r="13" spans="1:3" x14ac:dyDescent="0.15">
      <c r="A13" s="48" t="s">
        <v>326</v>
      </c>
      <c r="B13" s="48" t="s">
        <v>37</v>
      </c>
      <c r="C13" s="48" t="s">
        <v>38</v>
      </c>
    </row>
    <row r="14" spans="1:3" x14ac:dyDescent="0.15">
      <c r="A14" s="48" t="s">
        <v>327</v>
      </c>
      <c r="B14" s="48" t="s">
        <v>37</v>
      </c>
      <c r="C14" s="48" t="s">
        <v>38</v>
      </c>
    </row>
    <row r="15" spans="1:3" x14ac:dyDescent="0.15">
      <c r="A15" s="48" t="s">
        <v>328</v>
      </c>
      <c r="B15" s="48" t="s">
        <v>37</v>
      </c>
      <c r="C15" s="48" t="s">
        <v>38</v>
      </c>
    </row>
    <row r="16" spans="1:3" x14ac:dyDescent="0.15">
      <c r="A16" s="48" t="s">
        <v>329</v>
      </c>
      <c r="B16" s="48" t="s">
        <v>37</v>
      </c>
      <c r="C16" s="48" t="s">
        <v>38</v>
      </c>
    </row>
    <row r="17" spans="1:3" x14ac:dyDescent="0.15">
      <c r="A17" s="48" t="s">
        <v>330</v>
      </c>
      <c r="B17" s="48" t="s">
        <v>37</v>
      </c>
      <c r="C17" s="48" t="s">
        <v>38</v>
      </c>
    </row>
    <row r="18" spans="1:3" x14ac:dyDescent="0.15">
      <c r="A18" s="48" t="s">
        <v>331</v>
      </c>
      <c r="B18" s="48" t="s">
        <v>37</v>
      </c>
      <c r="C18" s="48" t="s">
        <v>38</v>
      </c>
    </row>
    <row r="19" spans="1:3" x14ac:dyDescent="0.15">
      <c r="A19" s="48" t="s">
        <v>335</v>
      </c>
      <c r="B19" s="48" t="s">
        <v>37</v>
      </c>
      <c r="C19" s="48" t="s">
        <v>38</v>
      </c>
    </row>
    <row r="20" spans="1:3" x14ac:dyDescent="0.15">
      <c r="A20" s="48" t="s">
        <v>336</v>
      </c>
      <c r="B20" s="48" t="s">
        <v>37</v>
      </c>
      <c r="C20" s="48" t="s">
        <v>38</v>
      </c>
    </row>
    <row r="21" spans="1:3" x14ac:dyDescent="0.15">
      <c r="A21" s="48" t="s">
        <v>337</v>
      </c>
      <c r="B21" s="48" t="s">
        <v>37</v>
      </c>
      <c r="C21" s="48" t="s">
        <v>38</v>
      </c>
    </row>
    <row r="22" spans="1:3" x14ac:dyDescent="0.15">
      <c r="A22" s="48" t="s">
        <v>1558</v>
      </c>
      <c r="B22" s="48" t="s">
        <v>37</v>
      </c>
      <c r="C22" s="48" t="s">
        <v>38</v>
      </c>
    </row>
    <row r="23" spans="1:3" x14ac:dyDescent="0.15">
      <c r="A23" s="48" t="s">
        <v>1559</v>
      </c>
      <c r="B23" s="48" t="s">
        <v>37</v>
      </c>
      <c r="C23" s="48" t="s">
        <v>38</v>
      </c>
    </row>
    <row r="24" spans="1:3" x14ac:dyDescent="0.15">
      <c r="A24" s="48" t="s">
        <v>1560</v>
      </c>
      <c r="B24" s="48" t="s">
        <v>37</v>
      </c>
      <c r="C24" s="48" t="s">
        <v>38</v>
      </c>
    </row>
    <row r="25" spans="1:3" x14ac:dyDescent="0.15">
      <c r="A25" s="48" t="s">
        <v>1561</v>
      </c>
      <c r="B25" s="48" t="s">
        <v>37</v>
      </c>
      <c r="C25" s="48" t="s">
        <v>38</v>
      </c>
    </row>
    <row r="26" spans="1:3" x14ac:dyDescent="0.15">
      <c r="A26" s="48" t="s">
        <v>1562</v>
      </c>
      <c r="B26" s="48" t="s">
        <v>37</v>
      </c>
      <c r="C26" s="48" t="s">
        <v>38</v>
      </c>
    </row>
    <row r="27" spans="1:3" x14ac:dyDescent="0.15">
      <c r="A27" s="48" t="s">
        <v>1563</v>
      </c>
      <c r="B27" s="48" t="s">
        <v>37</v>
      </c>
      <c r="C27" s="48" t="s">
        <v>38</v>
      </c>
    </row>
    <row r="28" spans="1:3" x14ac:dyDescent="0.15">
      <c r="A28" s="48" t="s">
        <v>1564</v>
      </c>
      <c r="B28" s="48" t="s">
        <v>37</v>
      </c>
      <c r="C28" s="48" t="s">
        <v>38</v>
      </c>
    </row>
    <row r="29" spans="1:3" x14ac:dyDescent="0.15">
      <c r="A29" s="48" t="s">
        <v>1565</v>
      </c>
      <c r="B29" s="48" t="s">
        <v>37</v>
      </c>
      <c r="C29" s="48" t="s">
        <v>38</v>
      </c>
    </row>
    <row r="30" spans="1:3" x14ac:dyDescent="0.15">
      <c r="A30" s="48" t="s">
        <v>1566</v>
      </c>
      <c r="B30" s="48" t="s">
        <v>37</v>
      </c>
      <c r="C30" s="48" t="s">
        <v>38</v>
      </c>
    </row>
    <row r="31" spans="1:3" x14ac:dyDescent="0.15">
      <c r="A31" s="48" t="s">
        <v>1567</v>
      </c>
      <c r="B31" s="48" t="s">
        <v>37</v>
      </c>
      <c r="C31" s="48" t="s">
        <v>38</v>
      </c>
    </row>
    <row r="32" spans="1:3" x14ac:dyDescent="0.15">
      <c r="A32" s="48" t="s">
        <v>1568</v>
      </c>
      <c r="B32" s="48" t="s">
        <v>37</v>
      </c>
      <c r="C32" s="48" t="s">
        <v>38</v>
      </c>
    </row>
    <row r="33" spans="1:3" x14ac:dyDescent="0.15">
      <c r="A33" s="48" t="s">
        <v>1569</v>
      </c>
      <c r="B33" s="48" t="s">
        <v>37</v>
      </c>
      <c r="C33" s="48" t="s">
        <v>38</v>
      </c>
    </row>
    <row r="34" spans="1:3" x14ac:dyDescent="0.15">
      <c r="A34" s="48" t="s">
        <v>1570</v>
      </c>
      <c r="B34" s="48" t="s">
        <v>37</v>
      </c>
      <c r="C34" s="48" t="s">
        <v>38</v>
      </c>
    </row>
    <row r="35" spans="1:3" x14ac:dyDescent="0.15">
      <c r="A35" s="48" t="s">
        <v>1571</v>
      </c>
      <c r="B35" s="48" t="s">
        <v>37</v>
      </c>
      <c r="C35" s="48" t="s">
        <v>38</v>
      </c>
    </row>
    <row r="36" spans="1:3" x14ac:dyDescent="0.15">
      <c r="A36" s="48" t="s">
        <v>1572</v>
      </c>
      <c r="B36" s="48" t="s">
        <v>37</v>
      </c>
      <c r="C36" s="48" t="s">
        <v>38</v>
      </c>
    </row>
    <row r="37" spans="1:3" x14ac:dyDescent="0.15">
      <c r="A37" s="48" t="s">
        <v>1573</v>
      </c>
      <c r="B37" s="48" t="s">
        <v>37</v>
      </c>
      <c r="C37" s="48" t="s">
        <v>38</v>
      </c>
    </row>
    <row r="38" spans="1:3" x14ac:dyDescent="0.15">
      <c r="A38" s="48" t="s">
        <v>1574</v>
      </c>
      <c r="B38" s="48" t="s">
        <v>37</v>
      </c>
      <c r="C38" s="48" t="s">
        <v>38</v>
      </c>
    </row>
    <row r="39" spans="1:3" x14ac:dyDescent="0.15">
      <c r="A39" s="48" t="s">
        <v>1575</v>
      </c>
      <c r="B39" s="48" t="s">
        <v>37</v>
      </c>
      <c r="C39" s="48" t="s">
        <v>38</v>
      </c>
    </row>
    <row r="40" spans="1:3" x14ac:dyDescent="0.15">
      <c r="A40" s="48" t="s">
        <v>1576</v>
      </c>
      <c r="B40" s="48" t="s">
        <v>37</v>
      </c>
      <c r="C40" s="48" t="s">
        <v>38</v>
      </c>
    </row>
    <row r="41" spans="1:3" x14ac:dyDescent="0.15">
      <c r="A41" s="48" t="s">
        <v>1577</v>
      </c>
      <c r="B41" s="48" t="s">
        <v>37</v>
      </c>
      <c r="C41" s="48" t="s">
        <v>38</v>
      </c>
    </row>
    <row r="42" spans="1:3" x14ac:dyDescent="0.15">
      <c r="A42" s="48" t="s">
        <v>1578</v>
      </c>
      <c r="B42" s="48" t="s">
        <v>37</v>
      </c>
      <c r="C42" s="48" t="s">
        <v>38</v>
      </c>
    </row>
    <row r="43" spans="1:3" x14ac:dyDescent="0.15">
      <c r="A43" s="48" t="s">
        <v>1579</v>
      </c>
      <c r="B43" s="48" t="s">
        <v>37</v>
      </c>
      <c r="C43" s="48" t="s">
        <v>38</v>
      </c>
    </row>
    <row r="44" spans="1:3" x14ac:dyDescent="0.15">
      <c r="A44" s="48" t="s">
        <v>1580</v>
      </c>
      <c r="B44" s="48" t="s">
        <v>37</v>
      </c>
      <c r="C44" s="48" t="s">
        <v>38</v>
      </c>
    </row>
    <row r="45" spans="1:3" x14ac:dyDescent="0.15">
      <c r="A45" s="48" t="s">
        <v>1581</v>
      </c>
      <c r="B45" s="48" t="s">
        <v>37</v>
      </c>
      <c r="C45" s="48" t="s">
        <v>38</v>
      </c>
    </row>
    <row r="46" spans="1:3" x14ac:dyDescent="0.15">
      <c r="A46" s="48" t="s">
        <v>1582</v>
      </c>
      <c r="B46" s="48" t="s">
        <v>37</v>
      </c>
      <c r="C46" s="48" t="s">
        <v>38</v>
      </c>
    </row>
    <row r="47" spans="1:3" x14ac:dyDescent="0.15">
      <c r="A47" s="48" t="s">
        <v>1583</v>
      </c>
      <c r="B47" s="48" t="s">
        <v>37</v>
      </c>
      <c r="C47" s="48" t="s">
        <v>38</v>
      </c>
    </row>
    <row r="48" spans="1:3" x14ac:dyDescent="0.15">
      <c r="A48" s="48" t="s">
        <v>1584</v>
      </c>
      <c r="B48" s="48" t="s">
        <v>37</v>
      </c>
      <c r="C48" s="48" t="s">
        <v>38</v>
      </c>
    </row>
    <row r="49" spans="1:3" x14ac:dyDescent="0.15">
      <c r="A49" s="48" t="s">
        <v>1585</v>
      </c>
      <c r="B49" s="48" t="s">
        <v>37</v>
      </c>
      <c r="C49" s="48" t="s">
        <v>38</v>
      </c>
    </row>
    <row r="50" spans="1:3" x14ac:dyDescent="0.15">
      <c r="A50" s="48" t="s">
        <v>1586</v>
      </c>
      <c r="B50" s="48" t="s">
        <v>37</v>
      </c>
      <c r="C50" s="48" t="s">
        <v>38</v>
      </c>
    </row>
    <row r="51" spans="1:3" x14ac:dyDescent="0.15">
      <c r="A51" s="48" t="s">
        <v>1587</v>
      </c>
      <c r="B51" s="48" t="s">
        <v>37</v>
      </c>
      <c r="C51" s="48" t="s">
        <v>38</v>
      </c>
    </row>
    <row r="52" spans="1:3" x14ac:dyDescent="0.15">
      <c r="A52" s="48" t="s">
        <v>1588</v>
      </c>
      <c r="B52" s="48" t="s">
        <v>37</v>
      </c>
      <c r="C52" s="48" t="s">
        <v>38</v>
      </c>
    </row>
    <row r="53" spans="1:3" x14ac:dyDescent="0.15">
      <c r="A53" s="48" t="s">
        <v>1589</v>
      </c>
      <c r="B53" s="48" t="s">
        <v>37</v>
      </c>
      <c r="C53" s="48" t="s">
        <v>38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TEHSHEET" enableFormatConditionsCalculation="0">
    <tabColor indexed="47"/>
  </sheetPr>
  <dimension ref="A1:H86"/>
  <sheetViews>
    <sheetView showGridLines="0" workbookViewId="0">
      <selection activeCell="K21" sqref="K21"/>
    </sheetView>
  </sheetViews>
  <sheetFormatPr defaultRowHeight="11.25" x14ac:dyDescent="0.15"/>
  <cols>
    <col min="1" max="1" width="2.140625" bestFit="1" customWidth="1"/>
    <col min="2" max="2" width="35.85546875" customWidth="1"/>
    <col min="4" max="4" width="4.140625" style="6" customWidth="1"/>
    <col min="5" max="5" width="9.140625" style="6" customWidth="1"/>
    <col min="6" max="6" width="7" customWidth="1"/>
    <col min="8" max="8" width="9.28515625" bestFit="1" customWidth="1"/>
    <col min="12" max="12" width="9.42578125" bestFit="1" customWidth="1"/>
    <col min="15" max="17" width="9.42578125" bestFit="1" customWidth="1"/>
    <col min="20" max="20" width="9.28515625" bestFit="1" customWidth="1"/>
    <col min="23" max="23" width="9.28515625" bestFit="1" customWidth="1"/>
    <col min="35" max="35" width="9.28515625" bestFit="1" customWidth="1"/>
    <col min="38" max="38" width="9.28515625" bestFit="1" customWidth="1"/>
    <col min="50" max="50" width="9.42578125" bestFit="1" customWidth="1"/>
    <col min="53" max="53" width="9.42578125" bestFit="1" customWidth="1"/>
  </cols>
  <sheetData>
    <row r="1" spans="1:8" ht="15" x14ac:dyDescent="0.25">
      <c r="B1" s="12" t="s">
        <v>62</v>
      </c>
      <c r="C1" s="12"/>
      <c r="D1" s="5"/>
      <c r="E1" s="5" t="s">
        <v>157</v>
      </c>
      <c r="F1" s="5" t="s">
        <v>175</v>
      </c>
      <c r="G1" s="5" t="s">
        <v>4</v>
      </c>
      <c r="H1" s="5" t="s">
        <v>7</v>
      </c>
    </row>
    <row r="2" spans="1:8" x14ac:dyDescent="0.15">
      <c r="A2">
        <v>0</v>
      </c>
      <c r="B2" t="s">
        <v>63</v>
      </c>
      <c r="D2" s="8">
        <v>2</v>
      </c>
      <c r="E2" s="7" t="s">
        <v>158</v>
      </c>
      <c r="F2">
        <v>2014</v>
      </c>
      <c r="G2" s="47" t="s">
        <v>2</v>
      </c>
      <c r="H2" s="47" t="s">
        <v>5</v>
      </c>
    </row>
    <row r="3" spans="1:8" x14ac:dyDescent="0.15">
      <c r="B3" t="s">
        <v>64</v>
      </c>
      <c r="D3" s="8">
        <v>3</v>
      </c>
      <c r="E3" s="7" t="s">
        <v>159</v>
      </c>
      <c r="F3">
        <v>2015</v>
      </c>
      <c r="G3" s="47" t="s">
        <v>3</v>
      </c>
      <c r="H3" s="47" t="s">
        <v>6</v>
      </c>
    </row>
    <row r="4" spans="1:8" x14ac:dyDescent="0.15">
      <c r="B4" t="s">
        <v>65</v>
      </c>
      <c r="D4" s="8">
        <v>4</v>
      </c>
      <c r="E4" s="7" t="s">
        <v>160</v>
      </c>
      <c r="F4">
        <v>2016</v>
      </c>
      <c r="H4" s="47" t="s">
        <v>25</v>
      </c>
    </row>
    <row r="5" spans="1:8" x14ac:dyDescent="0.15">
      <c r="B5" t="s">
        <v>67</v>
      </c>
      <c r="D5" s="8">
        <v>6</v>
      </c>
      <c r="E5" s="7" t="s">
        <v>161</v>
      </c>
    </row>
    <row r="6" spans="1:8" x14ac:dyDescent="0.15">
      <c r="B6" t="s">
        <v>68</v>
      </c>
      <c r="D6" s="8">
        <v>14</v>
      </c>
      <c r="E6" s="7" t="s">
        <v>162</v>
      </c>
    </row>
    <row r="7" spans="1:8" x14ac:dyDescent="0.15">
      <c r="B7" t="s">
        <v>69</v>
      </c>
      <c r="D7" s="8">
        <v>15</v>
      </c>
      <c r="E7" s="7" t="s">
        <v>163</v>
      </c>
    </row>
    <row r="8" spans="1:8" x14ac:dyDescent="0.15">
      <c r="B8" t="s">
        <v>70</v>
      </c>
      <c r="D8" s="8">
        <v>16</v>
      </c>
      <c r="E8" s="7" t="s">
        <v>164</v>
      </c>
    </row>
    <row r="9" spans="1:8" x14ac:dyDescent="0.15">
      <c r="B9" t="s">
        <v>71</v>
      </c>
      <c r="D9" s="8">
        <v>17</v>
      </c>
      <c r="E9" s="7" t="s">
        <v>165</v>
      </c>
    </row>
    <row r="10" spans="1:8" x14ac:dyDescent="0.15">
      <c r="B10" t="s">
        <v>72</v>
      </c>
      <c r="D10" s="8">
        <v>19</v>
      </c>
      <c r="E10" s="7" t="s">
        <v>166</v>
      </c>
    </row>
    <row r="11" spans="1:8" x14ac:dyDescent="0.15">
      <c r="B11" t="s">
        <v>66</v>
      </c>
      <c r="D11" s="8">
        <v>20</v>
      </c>
      <c r="E11" s="7" t="s">
        <v>167</v>
      </c>
    </row>
    <row r="12" spans="1:8" x14ac:dyDescent="0.15">
      <c r="B12" t="s">
        <v>141</v>
      </c>
      <c r="D12" s="8">
        <v>21</v>
      </c>
      <c r="E12" s="7" t="s">
        <v>168</v>
      </c>
    </row>
    <row r="13" spans="1:8" x14ac:dyDescent="0.15">
      <c r="B13" t="s">
        <v>143</v>
      </c>
      <c r="D13" s="8">
        <v>22</v>
      </c>
      <c r="E13" s="7" t="s">
        <v>169</v>
      </c>
    </row>
    <row r="14" spans="1:8" x14ac:dyDescent="0.15">
      <c r="B14" t="s">
        <v>318</v>
      </c>
      <c r="D14" s="8">
        <v>24</v>
      </c>
      <c r="E14" s="23" t="s">
        <v>310</v>
      </c>
    </row>
    <row r="15" spans="1:8" x14ac:dyDescent="0.15">
      <c r="B15" t="s">
        <v>73</v>
      </c>
      <c r="D15" s="8">
        <v>25</v>
      </c>
    </row>
    <row r="16" spans="1:8" x14ac:dyDescent="0.15">
      <c r="B16" t="s">
        <v>144</v>
      </c>
    </row>
    <row r="17" spans="2:2" x14ac:dyDescent="0.15">
      <c r="B17" t="s">
        <v>74</v>
      </c>
    </row>
    <row r="18" spans="2:2" x14ac:dyDescent="0.15">
      <c r="B18" t="s">
        <v>75</v>
      </c>
    </row>
    <row r="19" spans="2:2" x14ac:dyDescent="0.15">
      <c r="B19" t="s">
        <v>76</v>
      </c>
    </row>
    <row r="20" spans="2:2" x14ac:dyDescent="0.15">
      <c r="B20" t="s">
        <v>77</v>
      </c>
    </row>
    <row r="21" spans="2:2" x14ac:dyDescent="0.15">
      <c r="B21" t="s">
        <v>78</v>
      </c>
    </row>
    <row r="22" spans="2:2" x14ac:dyDescent="0.15">
      <c r="B22" t="s">
        <v>145</v>
      </c>
    </row>
    <row r="23" spans="2:2" x14ac:dyDescent="0.15">
      <c r="B23" t="s">
        <v>79</v>
      </c>
    </row>
    <row r="24" spans="2:2" x14ac:dyDescent="0.15">
      <c r="B24" t="s">
        <v>80</v>
      </c>
    </row>
    <row r="25" spans="2:2" x14ac:dyDescent="0.15">
      <c r="B25" t="s">
        <v>81</v>
      </c>
    </row>
    <row r="26" spans="2:2" x14ac:dyDescent="0.15">
      <c r="B26" t="s">
        <v>82</v>
      </c>
    </row>
    <row r="27" spans="2:2" x14ac:dyDescent="0.15">
      <c r="B27" t="s">
        <v>83</v>
      </c>
    </row>
    <row r="28" spans="2:2" x14ac:dyDescent="0.15">
      <c r="B28" t="s">
        <v>84</v>
      </c>
    </row>
    <row r="29" spans="2:2" x14ac:dyDescent="0.15">
      <c r="B29" t="s">
        <v>85</v>
      </c>
    </row>
    <row r="30" spans="2:2" x14ac:dyDescent="0.15">
      <c r="B30" t="s">
        <v>86</v>
      </c>
    </row>
    <row r="31" spans="2:2" x14ac:dyDescent="0.15">
      <c r="B31" t="s">
        <v>87</v>
      </c>
    </row>
    <row r="32" spans="2:2" x14ac:dyDescent="0.15">
      <c r="B32" t="s">
        <v>88</v>
      </c>
    </row>
    <row r="33" spans="2:2" x14ac:dyDescent="0.15">
      <c r="B33" t="s">
        <v>89</v>
      </c>
    </row>
    <row r="34" spans="2:2" x14ac:dyDescent="0.15">
      <c r="B34" t="s">
        <v>142</v>
      </c>
    </row>
    <row r="35" spans="2:2" x14ac:dyDescent="0.15">
      <c r="B35" t="s">
        <v>90</v>
      </c>
    </row>
    <row r="36" spans="2:2" x14ac:dyDescent="0.15">
      <c r="B36" t="s">
        <v>91</v>
      </c>
    </row>
    <row r="37" spans="2:2" x14ac:dyDescent="0.15">
      <c r="B37" t="s">
        <v>92</v>
      </c>
    </row>
    <row r="38" spans="2:2" x14ac:dyDescent="0.15">
      <c r="B38" t="s">
        <v>93</v>
      </c>
    </row>
    <row r="39" spans="2:2" x14ac:dyDescent="0.15">
      <c r="B39" t="s">
        <v>94</v>
      </c>
    </row>
    <row r="40" spans="2:2" x14ac:dyDescent="0.15">
      <c r="B40" t="s">
        <v>95</v>
      </c>
    </row>
    <row r="41" spans="2:2" x14ac:dyDescent="0.15">
      <c r="B41" t="s">
        <v>96</v>
      </c>
    </row>
    <row r="42" spans="2:2" x14ac:dyDescent="0.15">
      <c r="B42" t="s">
        <v>97</v>
      </c>
    </row>
    <row r="43" spans="2:2" x14ac:dyDescent="0.15">
      <c r="B43" t="s">
        <v>98</v>
      </c>
    </row>
    <row r="44" spans="2:2" x14ac:dyDescent="0.15">
      <c r="B44" t="s">
        <v>99</v>
      </c>
    </row>
    <row r="45" spans="2:2" x14ac:dyDescent="0.15">
      <c r="B45" t="s">
        <v>100</v>
      </c>
    </row>
    <row r="46" spans="2:2" x14ac:dyDescent="0.15">
      <c r="B46" t="s">
        <v>101</v>
      </c>
    </row>
    <row r="47" spans="2:2" x14ac:dyDescent="0.15">
      <c r="B47" t="s">
        <v>102</v>
      </c>
    </row>
    <row r="48" spans="2:2" x14ac:dyDescent="0.15">
      <c r="B48" t="s">
        <v>103</v>
      </c>
    </row>
    <row r="49" spans="2:2" x14ac:dyDescent="0.15">
      <c r="B49" t="s">
        <v>104</v>
      </c>
    </row>
    <row r="50" spans="2:2" x14ac:dyDescent="0.15">
      <c r="B50" t="s">
        <v>105</v>
      </c>
    </row>
    <row r="51" spans="2:2" x14ac:dyDescent="0.15">
      <c r="B51" t="s">
        <v>106</v>
      </c>
    </row>
    <row r="52" spans="2:2" x14ac:dyDescent="0.15">
      <c r="B52" t="s">
        <v>107</v>
      </c>
    </row>
    <row r="53" spans="2:2" x14ac:dyDescent="0.15">
      <c r="B53" t="s">
        <v>108</v>
      </c>
    </row>
    <row r="54" spans="2:2" x14ac:dyDescent="0.15">
      <c r="B54" t="s">
        <v>109</v>
      </c>
    </row>
    <row r="55" spans="2:2" x14ac:dyDescent="0.15">
      <c r="B55" t="s">
        <v>110</v>
      </c>
    </row>
    <row r="56" spans="2:2" x14ac:dyDescent="0.15">
      <c r="B56" t="s">
        <v>319</v>
      </c>
    </row>
    <row r="57" spans="2:2" x14ac:dyDescent="0.15">
      <c r="B57" t="s">
        <v>111</v>
      </c>
    </row>
    <row r="58" spans="2:2" x14ac:dyDescent="0.15">
      <c r="B58" t="s">
        <v>112</v>
      </c>
    </row>
    <row r="59" spans="2:2" x14ac:dyDescent="0.15">
      <c r="B59" t="s">
        <v>113</v>
      </c>
    </row>
    <row r="60" spans="2:2" x14ac:dyDescent="0.15">
      <c r="B60" t="s">
        <v>114</v>
      </c>
    </row>
    <row r="61" spans="2:2" x14ac:dyDescent="0.15">
      <c r="B61" t="s">
        <v>115</v>
      </c>
    </row>
    <row r="62" spans="2:2" x14ac:dyDescent="0.15">
      <c r="B62" t="s">
        <v>116</v>
      </c>
    </row>
    <row r="63" spans="2:2" x14ac:dyDescent="0.15">
      <c r="B63" t="s">
        <v>117</v>
      </c>
    </row>
    <row r="64" spans="2:2" x14ac:dyDescent="0.15">
      <c r="B64" t="s">
        <v>118</v>
      </c>
    </row>
    <row r="65" spans="2:2" x14ac:dyDescent="0.15">
      <c r="B65" t="s">
        <v>119</v>
      </c>
    </row>
    <row r="66" spans="2:2" x14ac:dyDescent="0.15">
      <c r="B66" t="s">
        <v>120</v>
      </c>
    </row>
    <row r="67" spans="2:2" x14ac:dyDescent="0.15">
      <c r="B67" t="s">
        <v>121</v>
      </c>
    </row>
    <row r="68" spans="2:2" x14ac:dyDescent="0.15">
      <c r="B68" t="s">
        <v>122</v>
      </c>
    </row>
    <row r="69" spans="2:2" x14ac:dyDescent="0.15">
      <c r="B69" t="s">
        <v>123</v>
      </c>
    </row>
    <row r="70" spans="2:2" x14ac:dyDescent="0.15">
      <c r="B70" t="s">
        <v>124</v>
      </c>
    </row>
    <row r="71" spans="2:2" x14ac:dyDescent="0.15">
      <c r="B71" t="s">
        <v>125</v>
      </c>
    </row>
    <row r="72" spans="2:2" x14ac:dyDescent="0.15">
      <c r="B72" t="s">
        <v>126</v>
      </c>
    </row>
    <row r="73" spans="2:2" x14ac:dyDescent="0.15">
      <c r="B73" t="s">
        <v>127</v>
      </c>
    </row>
    <row r="74" spans="2:2" x14ac:dyDescent="0.15">
      <c r="B74" t="s">
        <v>128</v>
      </c>
    </row>
    <row r="75" spans="2:2" x14ac:dyDescent="0.15">
      <c r="B75" t="s">
        <v>129</v>
      </c>
    </row>
    <row r="76" spans="2:2" x14ac:dyDescent="0.15">
      <c r="B76" t="s">
        <v>130</v>
      </c>
    </row>
    <row r="77" spans="2:2" x14ac:dyDescent="0.15">
      <c r="B77" t="s">
        <v>131</v>
      </c>
    </row>
    <row r="78" spans="2:2" x14ac:dyDescent="0.15">
      <c r="B78" t="s">
        <v>132</v>
      </c>
    </row>
    <row r="79" spans="2:2" x14ac:dyDescent="0.15">
      <c r="B79" t="s">
        <v>133</v>
      </c>
    </row>
    <row r="80" spans="2:2" x14ac:dyDescent="0.15">
      <c r="B80" t="s">
        <v>134</v>
      </c>
    </row>
    <row r="81" spans="2:2" x14ac:dyDescent="0.15">
      <c r="B81" t="s">
        <v>135</v>
      </c>
    </row>
    <row r="82" spans="2:2" x14ac:dyDescent="0.15">
      <c r="B82" t="s">
        <v>136</v>
      </c>
    </row>
    <row r="83" spans="2:2" x14ac:dyDescent="0.15">
      <c r="B83" t="s">
        <v>137</v>
      </c>
    </row>
    <row r="84" spans="2:2" x14ac:dyDescent="0.15">
      <c r="B84" t="s">
        <v>138</v>
      </c>
    </row>
    <row r="85" spans="2:2" x14ac:dyDescent="0.15">
      <c r="B85" t="s">
        <v>139</v>
      </c>
    </row>
    <row r="86" spans="2:2" x14ac:dyDescent="0.15">
      <c r="B86" t="s">
        <v>140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t_union">
    <tabColor rgb="FFFFCC99"/>
  </sheetPr>
  <dimension ref="A1:E3"/>
  <sheetViews>
    <sheetView showGridLines="0" workbookViewId="0">
      <selection activeCell="I15" sqref="I14:I15"/>
    </sheetView>
  </sheetViews>
  <sheetFormatPr defaultColWidth="9.140625" defaultRowHeight="15" x14ac:dyDescent="0.25"/>
  <cols>
    <col min="1" max="1" width="8.5703125" style="83" customWidth="1"/>
    <col min="2" max="2" width="14.7109375" style="83" customWidth="1"/>
    <col min="3" max="3" width="3.28515625" style="83" customWidth="1"/>
    <col min="4" max="16384" width="9.140625" style="83"/>
  </cols>
  <sheetData>
    <row r="1" spans="1:5" x14ac:dyDescent="0.25">
      <c r="B1" s="84"/>
      <c r="C1" s="84"/>
    </row>
    <row r="2" spans="1:5" x14ac:dyDescent="0.25">
      <c r="A2" s="85" t="s">
        <v>1</v>
      </c>
      <c r="D2" s="86"/>
      <c r="E2" s="86"/>
    </row>
    <row r="3" spans="1:5" s="46" customFormat="1" ht="15" customHeight="1" x14ac:dyDescent="0.15">
      <c r="C3" s="87" t="s">
        <v>43</v>
      </c>
      <c r="D3" s="82">
        <v>1</v>
      </c>
      <c r="E3" s="88"/>
    </row>
  </sheetData>
  <phoneticPr fontId="3" type="noConversion"/>
  <dataValidations xWindow="1172" yWindow="574" count="1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51</vt:i4>
      </vt:variant>
    </vt:vector>
  </HeadingPairs>
  <TitlesOfParts>
    <vt:vector size="55" baseType="lpstr">
      <vt:lpstr>Раздел I. В</vt:lpstr>
      <vt:lpstr>Раздел II. А</vt:lpstr>
      <vt:lpstr>Раздел III</vt:lpstr>
      <vt:lpstr>Раздел IV</vt:lpstr>
      <vt:lpstr>DaNet</vt:lpstr>
      <vt:lpstr>et_com</vt:lpstr>
      <vt:lpstr>LIST_MR_MO_OKTMO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MO_LIST_5</vt:lpstr>
      <vt:lpstr>MO_LIST_6</vt:lpstr>
      <vt:lpstr>MO_LIST_7</vt:lpstr>
      <vt:lpstr>MO_LIST_8</vt:lpstr>
      <vt:lpstr>MO_LIST_9</vt:lpstr>
      <vt:lpstr>MONTH</vt:lpstr>
      <vt:lpstr>MR_LIST</vt:lpstr>
      <vt:lpstr>REESTR_ORG_RANGE</vt:lpstr>
      <vt:lpstr>REGION</vt:lpstr>
      <vt:lpstr>Sposob_Priobr_Range</vt:lpstr>
      <vt:lpstr>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Cведения о полезном отпуске (продаже) электрической энергии и мощности отдельным категориям потребителей</dc:title>
  <dc:subject>Cведения о полезном отпуске (продаже) электрической энергии и мощности отдельным категориям потребителей</dc:subject>
  <dc:creator>--</dc:creator>
  <cp:lastModifiedBy>Chernyshova</cp:lastModifiedBy>
  <cp:lastPrinted>2013-07-10T11:04:43Z</cp:lastPrinted>
  <dcterms:created xsi:type="dcterms:W3CDTF">2004-05-21T07:18:45Z</dcterms:created>
  <dcterms:modified xsi:type="dcterms:W3CDTF">2015-12-25T04:45:21Z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46EE.ST</vt:lpwstr>
  </property>
  <property fmtid="{D5CDD505-2E9C-101B-9397-08002B2CF9AE}" pid="4" name="Status">
    <vt:lpwstr>2</vt:lpwstr>
  </property>
  <property fmtid="{D5CDD505-2E9C-101B-9397-08002B2CF9AE}" pid="5" name="CurrentVersion">
    <vt:lpwstr>2.1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